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2кв. 2019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0" i="1"/>
  <c r="D40"/>
  <c r="C39"/>
  <c r="C37"/>
  <c r="C35"/>
  <c r="C31"/>
  <c r="C27"/>
  <c r="C25"/>
  <c r="G116" l="1"/>
  <c r="H111"/>
  <c r="G111"/>
  <c r="H109"/>
  <c r="G109"/>
  <c r="H106"/>
  <c r="G106"/>
  <c r="H104"/>
  <c r="H102"/>
  <c r="H100"/>
  <c r="G100"/>
  <c r="H95"/>
  <c r="G95"/>
  <c r="H93"/>
  <c r="G93"/>
  <c r="H84"/>
  <c r="G84"/>
  <c r="H82"/>
  <c r="H80"/>
  <c r="H77"/>
  <c r="G77"/>
  <c r="H73"/>
  <c r="G73"/>
  <c r="H68"/>
  <c r="G68"/>
  <c r="H66"/>
  <c r="G66"/>
  <c r="H61"/>
  <c r="H59"/>
  <c r="G61"/>
  <c r="G59"/>
  <c r="H56"/>
  <c r="G56"/>
  <c r="H52"/>
  <c r="G52"/>
  <c r="H50"/>
  <c r="I49"/>
  <c r="G50"/>
  <c r="H43"/>
  <c r="G43"/>
  <c r="G41"/>
  <c r="I38"/>
  <c r="G39"/>
  <c r="I36"/>
  <c r="G37"/>
  <c r="I34"/>
  <c r="G35"/>
  <c r="I35" s="1"/>
  <c r="I32"/>
  <c r="G33"/>
  <c r="I30"/>
  <c r="G31"/>
  <c r="I26"/>
  <c r="G27"/>
  <c r="I24"/>
  <c r="G25"/>
  <c r="H22"/>
  <c r="G22"/>
  <c r="H19"/>
  <c r="G19"/>
  <c r="H17"/>
  <c r="G17"/>
  <c r="H15"/>
  <c r="G15"/>
  <c r="H13"/>
  <c r="G13"/>
  <c r="H10"/>
  <c r="G10"/>
  <c r="H8"/>
  <c r="G8"/>
  <c r="D38"/>
  <c r="D36"/>
  <c r="D34"/>
  <c r="D30"/>
  <c r="D26"/>
  <c r="D24"/>
  <c r="B73"/>
  <c r="H116"/>
  <c r="G104"/>
  <c r="G102"/>
  <c r="G82"/>
  <c r="G80"/>
  <c r="G54"/>
  <c r="I62"/>
  <c r="C59" l="1"/>
  <c r="D112" l="1"/>
  <c r="C73"/>
  <c r="C19" l="1"/>
  <c r="H54" l="1"/>
  <c r="H46"/>
  <c r="B116" l="1"/>
  <c r="I115"/>
  <c r="D115"/>
  <c r="I114"/>
  <c r="D114"/>
  <c r="C111"/>
  <c r="B111"/>
  <c r="I110"/>
  <c r="D110"/>
  <c r="C109"/>
  <c r="B109"/>
  <c r="I108"/>
  <c r="D108"/>
  <c r="C106"/>
  <c r="B106"/>
  <c r="I105"/>
  <c r="D105"/>
  <c r="C104"/>
  <c r="B104"/>
  <c r="I103"/>
  <c r="D103"/>
  <c r="C102"/>
  <c r="B102"/>
  <c r="I101"/>
  <c r="D101"/>
  <c r="B100"/>
  <c r="I99"/>
  <c r="D99"/>
  <c r="C95"/>
  <c r="B95"/>
  <c r="I94"/>
  <c r="D94"/>
  <c r="C93"/>
  <c r="B93"/>
  <c r="I92"/>
  <c r="D92"/>
  <c r="I90"/>
  <c r="D90"/>
  <c r="I86"/>
  <c r="D86"/>
  <c r="C84"/>
  <c r="B84"/>
  <c r="I83"/>
  <c r="D83"/>
  <c r="C82"/>
  <c r="B82"/>
  <c r="I81"/>
  <c r="D81"/>
  <c r="C80"/>
  <c r="B80"/>
  <c r="I79"/>
  <c r="D79"/>
  <c r="C77"/>
  <c r="B77"/>
  <c r="I76"/>
  <c r="D76"/>
  <c r="D70"/>
  <c r="C68"/>
  <c r="B68"/>
  <c r="I67"/>
  <c r="D67"/>
  <c r="C66"/>
  <c r="B66"/>
  <c r="I65"/>
  <c r="D65"/>
  <c r="D62"/>
  <c r="C61"/>
  <c r="B61"/>
  <c r="I60"/>
  <c r="D60"/>
  <c r="I57"/>
  <c r="D58"/>
  <c r="C56"/>
  <c r="B56"/>
  <c r="I55"/>
  <c r="D55"/>
  <c r="C54"/>
  <c r="B54"/>
  <c r="I53"/>
  <c r="D53"/>
  <c r="C52"/>
  <c r="B52"/>
  <c r="I51"/>
  <c r="D51"/>
  <c r="C50"/>
  <c r="B50"/>
  <c r="D49"/>
  <c r="I42"/>
  <c r="C43"/>
  <c r="B43"/>
  <c r="B39"/>
  <c r="B37"/>
  <c r="B35"/>
  <c r="B33"/>
  <c r="B31"/>
  <c r="B27"/>
  <c r="B25"/>
  <c r="C22"/>
  <c r="B22"/>
  <c r="I21"/>
  <c r="D21"/>
  <c r="B19"/>
  <c r="I18"/>
  <c r="D18"/>
  <c r="C17"/>
  <c r="B17"/>
  <c r="I16"/>
  <c r="D16"/>
  <c r="C15"/>
  <c r="B15"/>
  <c r="I14"/>
  <c r="D14"/>
  <c r="C13"/>
  <c r="B13"/>
  <c r="I12"/>
  <c r="D12"/>
  <c r="C10"/>
  <c r="B10"/>
  <c r="I9"/>
  <c r="D9"/>
  <c r="C8"/>
  <c r="B8"/>
  <c r="I7"/>
  <c r="D7"/>
  <c r="D42" l="1"/>
</calcChain>
</file>

<file path=xl/sharedStrings.xml><?xml version="1.0" encoding="utf-8"?>
<sst xmlns="http://schemas.openxmlformats.org/spreadsheetml/2006/main" count="307" uniqueCount="91">
  <si>
    <t>Информация</t>
  </si>
  <si>
    <t xml:space="preserve">Показатель, </t>
  </si>
  <si>
    <t>единица измерения</t>
  </si>
  <si>
    <t>план</t>
  </si>
  <si>
    <t>отчет</t>
  </si>
  <si>
    <t>% выполнения</t>
  </si>
  <si>
    <t>Промышленная деятельность</t>
  </si>
  <si>
    <t xml:space="preserve">   в % к предыдущему году</t>
  </si>
  <si>
    <t>х</t>
  </si>
  <si>
    <t>Производство основных видов продукции</t>
  </si>
  <si>
    <t>Сельское хозяйство</t>
  </si>
  <si>
    <t xml:space="preserve">   в % к предыдущему году (ИФО,%)</t>
  </si>
  <si>
    <t>Производство основных видов сельскохозяйственной продукции:</t>
  </si>
  <si>
    <t>Сахарная свекла, тыс.тонн</t>
  </si>
  <si>
    <t>Подсолнечник, тыс.тонн</t>
  </si>
  <si>
    <t>Соя, тыс.тонн</t>
  </si>
  <si>
    <t>Картофель,тыс.тонн</t>
  </si>
  <si>
    <t>Овощи, тыс.тонн</t>
  </si>
  <si>
    <t>Скот и птица (в живом весе), тыс.тонн</t>
  </si>
  <si>
    <t>из них:</t>
  </si>
  <si>
    <t>в сельскохозяйственных организациях, тыс.тонн</t>
  </si>
  <si>
    <t>в крестьянских (фермерских) хозяйствах</t>
  </si>
  <si>
    <t>в личных подсобных хозяйствах</t>
  </si>
  <si>
    <t>Молоко, тыс.тонн</t>
  </si>
  <si>
    <t>Яйца, млн.штук</t>
  </si>
  <si>
    <t>Численность поголовья крупного рогатого скота на конец года во всех категориях хозяйств, голов</t>
  </si>
  <si>
    <t>Численность поголовья свиней, овец и коз на конец года во всех категориях хозяйств, голов:</t>
  </si>
  <si>
    <t>свиньи</t>
  </si>
  <si>
    <t>овцы и козы</t>
  </si>
  <si>
    <t>Численность поголовья птицы, тыс.голов</t>
  </si>
  <si>
    <t>Инвестиции</t>
  </si>
  <si>
    <t>в % к предыдущему году в сопоставимых ценах</t>
  </si>
  <si>
    <t>Транспортный комплекс</t>
  </si>
  <si>
    <t>в % к предыдущему году в действующих ценах</t>
  </si>
  <si>
    <t>Рынки товаров и услуг</t>
  </si>
  <si>
    <t>Малое предпринимательство</t>
  </si>
  <si>
    <t>Количество субъектов малого предпринимательства в расчете на 1000 человек населения, ед.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</si>
  <si>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организаций, %</t>
  </si>
  <si>
    <t xml:space="preserve">                        </t>
  </si>
  <si>
    <t>Финансы</t>
  </si>
  <si>
    <t>в % к предыдущему году</t>
  </si>
  <si>
    <t>в том числе прибыль прибыльных предприятий, млн.руб.</t>
  </si>
  <si>
    <t>Убытки по всем видам деятельности, млн.руб.</t>
  </si>
  <si>
    <t>Уровень жизни населения</t>
  </si>
  <si>
    <t>Среднегодовая численность постоянного населения (на конец года) – всего, тыс.чел.</t>
  </si>
  <si>
    <t>Численность занятых в экономике, тыс.чел.</t>
  </si>
  <si>
    <t>Численность зарегистрированных безработных, чел.</t>
  </si>
  <si>
    <t>Уровень регистрируемой безработицы, в % к экономически активному населению</t>
  </si>
  <si>
    <t>Социальная инфраструктура</t>
  </si>
  <si>
    <t>Количество мест в дошкольных образовательных учреждениях, чел.</t>
  </si>
  <si>
    <t>Ввод в эксплуатацию, тыс.кв.метров общей площади</t>
  </si>
  <si>
    <t>Объем сельскохозяйственной продукции во всех категориях хозяйств, тыс.руб.</t>
  </si>
  <si>
    <t>Кирпич  млн.штук усл.кирп.</t>
  </si>
  <si>
    <t xml:space="preserve"> Зерно ( в весе после доработки)тыс.тонн </t>
  </si>
  <si>
    <t>Кукуруза, тыс.тонн</t>
  </si>
  <si>
    <t>Плоды и ягоды- всего, тыс.тонн</t>
  </si>
  <si>
    <t>из общего поголовья крупного рогатого скота- коровы, голов</t>
  </si>
  <si>
    <t>Численность экономически активного населения, тыс.чел.</t>
  </si>
  <si>
    <t>Номинальная начисленная среднемесячная заработная плата, тыс.руб.</t>
  </si>
  <si>
    <t xml:space="preserve">Среднемесячные доходы занятых в ЛПХ, тыс.руб.среднемесячная заработная плата, </t>
  </si>
  <si>
    <t>Прибыль (убыток) – сальдо, млн.руб.</t>
  </si>
  <si>
    <t>Виноград - всего, тыс.тонн</t>
  </si>
  <si>
    <t>Молоко, тыс.тонн, в том числе:</t>
  </si>
  <si>
    <t>Обрабатывающие производства, млн.руб.</t>
  </si>
  <si>
    <t>Производство и распределение электроэнергии, газа и воды, млн.руб</t>
  </si>
  <si>
    <t>Хлебобулочные изделия, тыс.тонн.</t>
  </si>
  <si>
    <t>Мясо, тыс.тонн</t>
  </si>
  <si>
    <t>Объем сельскохозяйственной продукции во всех категориях хозяйств, млн.руб.</t>
  </si>
  <si>
    <t>0,006</t>
  </si>
  <si>
    <r>
      <t xml:space="preserve">Численность поголовья крупного рогатого скота </t>
    </r>
    <r>
      <rPr>
        <sz val="14"/>
        <color rgb="FFFF0000"/>
        <rFont val="Times New Roman"/>
        <family val="1"/>
        <charset val="204"/>
      </rPr>
      <t>на конец год</t>
    </r>
    <r>
      <rPr>
        <sz val="14"/>
        <color theme="1"/>
        <rFont val="Times New Roman"/>
        <family val="1"/>
        <charset val="204"/>
      </rPr>
      <t>а во всех категориях хозяйств, голов</t>
    </r>
  </si>
  <si>
    <t>Объем услуг крупных и средних предприятий транспорта – всего, млн.руб.</t>
  </si>
  <si>
    <t>Оборот розничной торговли, млн.руб. в ценах соответствующих лет</t>
  </si>
  <si>
    <t>Оборот общественного питания, млн.руб. в ценах соответствующих лет</t>
  </si>
  <si>
    <t>Объем платных услуг населению, млн.руб. в ценах соответствующих лет</t>
  </si>
  <si>
    <t>Фонд оплаты труда,млн.руб.</t>
  </si>
  <si>
    <t>Производство и распределение электроэнергии, газа и воды, млн.руб.</t>
  </si>
  <si>
    <t xml:space="preserve"> Мука, тыс.тонн.</t>
  </si>
  <si>
    <t>Хлебобулочные изделия,тыс.тонн.</t>
  </si>
  <si>
    <t>x</t>
  </si>
  <si>
    <t>-</t>
  </si>
  <si>
    <t>Объем инвестиций в основной капитал за счет всех источников финансирования,  (по крупным и средним организациям), в ценах соответствующих лет, млн.рублей</t>
  </si>
  <si>
    <t>Объем инвестиций в основной капитал за счет всех источников финансирования, млн.рублей (по крупным и средним организациям), в ценах соответствующих лет</t>
  </si>
  <si>
    <t>18,2</t>
  </si>
  <si>
    <r>
      <t xml:space="preserve">Количество мест в дошкольных образовательных учреждениях, </t>
    </r>
    <r>
      <rPr>
        <sz val="14"/>
        <color rgb="FFFF0000"/>
        <rFont val="Times New Roman"/>
        <family val="1"/>
        <charset val="204"/>
      </rPr>
      <t>шт.</t>
    </r>
  </si>
  <si>
    <r>
      <t>За 1 полугодие 20</t>
    </r>
    <r>
      <rPr>
        <sz val="14"/>
        <rFont val="Times New Roman"/>
        <family val="1"/>
        <charset val="204"/>
      </rPr>
      <t xml:space="preserve">18 </t>
    </r>
    <r>
      <rPr>
        <sz val="14"/>
        <color theme="1"/>
        <rFont val="Times New Roman"/>
        <family val="1"/>
        <charset val="204"/>
      </rPr>
      <t>года</t>
    </r>
  </si>
  <si>
    <r>
      <t>«О выполнении индикативного плана социально-экономического развития Кавказского сельского поселения Кавказского района на 20</t>
    </r>
    <r>
      <rPr>
        <sz val="14"/>
        <rFont val="Times New Roman"/>
        <family val="1"/>
        <charset val="204"/>
      </rPr>
      <t xml:space="preserve">18 </t>
    </r>
    <r>
      <rPr>
        <sz val="14"/>
        <color theme="1"/>
        <rFont val="Times New Roman"/>
        <family val="1"/>
        <charset val="204"/>
      </rPr>
      <t xml:space="preserve">год» </t>
    </r>
  </si>
  <si>
    <r>
      <t>20</t>
    </r>
    <r>
      <rPr>
        <sz val="14"/>
        <rFont val="Times New Roman"/>
        <family val="1"/>
        <charset val="204"/>
      </rPr>
      <t>18</t>
    </r>
    <r>
      <rPr>
        <sz val="14"/>
        <color theme="1"/>
        <rFont val="Times New Roman"/>
        <family val="1"/>
        <charset val="204"/>
      </rPr>
      <t xml:space="preserve"> год</t>
    </r>
  </si>
  <si>
    <t xml:space="preserve">«О выполнении индикативного плана социально-экономического развития Кавказского сельского поселения Кавказского района на 2019 год» </t>
  </si>
  <si>
    <t>За 1 полугодие 2019 года</t>
  </si>
  <si>
    <t>2019 год</t>
  </si>
  <si>
    <t>19,2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</si>
</sst>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164" fontId="2" fillId="0" borderId="5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2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wrapText="1"/>
    </xf>
    <xf numFmtId="0" fontId="6" fillId="0" borderId="0" xfId="0" applyFont="1"/>
    <xf numFmtId="0" fontId="7" fillId="0" borderId="5" xfId="0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0" fontId="2" fillId="0" borderId="23" xfId="0" applyFont="1" applyBorder="1" applyAlignment="1">
      <alignment horizontal="justify" vertical="center"/>
    </xf>
    <xf numFmtId="0" fontId="2" fillId="0" borderId="17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center" wrapText="1"/>
    </xf>
    <xf numFmtId="0" fontId="9" fillId="0" borderId="0" xfId="0" applyFont="1"/>
    <xf numFmtId="0" fontId="3" fillId="2" borderId="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164" fontId="3" fillId="3" borderId="5" xfId="0" applyNumberFormat="1" applyFont="1" applyFill="1" applyBorder="1" applyAlignment="1">
      <alignment horizontal="center" wrapText="1"/>
    </xf>
    <xf numFmtId="164" fontId="7" fillId="3" borderId="5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164" fontId="8" fillId="3" borderId="5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164" fontId="2" fillId="3" borderId="17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justify" vertical="center" wrapText="1"/>
    </xf>
    <xf numFmtId="164" fontId="7" fillId="3" borderId="16" xfId="0" applyNumberFormat="1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center" wrapText="1"/>
    </xf>
    <xf numFmtId="164" fontId="3" fillId="3" borderId="16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64" fontId="7" fillId="3" borderId="17" xfId="0" applyNumberFormat="1" applyFont="1" applyFill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0" fontId="0" fillId="0" borderId="0" xfId="0"/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BX116"/>
  <sheetViews>
    <sheetView tabSelected="1" topLeftCell="A22" zoomScale="75" zoomScaleNormal="75" workbookViewId="0">
      <selection sqref="A1:D40"/>
    </sheetView>
  </sheetViews>
  <sheetFormatPr defaultRowHeight="15"/>
  <cols>
    <col min="1" max="1" width="50.28515625" style="5" customWidth="1"/>
    <col min="2" max="2" width="17.28515625" customWidth="1"/>
    <col min="3" max="3" width="16.5703125" style="20" customWidth="1"/>
    <col min="4" max="4" width="20.140625" customWidth="1"/>
    <col min="5" max="5" width="3.5703125" customWidth="1"/>
    <col min="6" max="6" width="49.85546875" style="5" customWidth="1"/>
    <col min="7" max="7" width="17.28515625" customWidth="1"/>
    <col min="8" max="8" width="20.28515625" style="54" customWidth="1"/>
    <col min="9" max="9" width="20.140625" customWidth="1"/>
    <col min="11" max="14" width="9.140625" customWidth="1"/>
  </cols>
  <sheetData>
    <row r="1" spans="1:9" ht="18.75">
      <c r="A1" s="138" t="s">
        <v>0</v>
      </c>
      <c r="B1" s="138"/>
      <c r="C1" s="138"/>
      <c r="D1" s="138"/>
      <c r="F1" s="130" t="s">
        <v>0</v>
      </c>
      <c r="G1" s="130"/>
      <c r="H1" s="130"/>
      <c r="I1" s="130"/>
    </row>
    <row r="2" spans="1:9" ht="60.75" customHeight="1">
      <c r="A2" s="106" t="s">
        <v>87</v>
      </c>
      <c r="B2" s="106"/>
      <c r="C2" s="106"/>
      <c r="D2" s="106"/>
      <c r="E2" s="4"/>
      <c r="F2" s="131" t="s">
        <v>85</v>
      </c>
      <c r="G2" s="131"/>
      <c r="H2" s="131"/>
      <c r="I2" s="131"/>
    </row>
    <row r="3" spans="1:9" ht="19.5" thickBot="1">
      <c r="A3" s="139" t="s">
        <v>88</v>
      </c>
      <c r="B3" s="139"/>
      <c r="C3" s="139"/>
      <c r="D3" s="139"/>
      <c r="F3" s="132" t="s">
        <v>84</v>
      </c>
      <c r="G3" s="132"/>
      <c r="H3" s="132"/>
      <c r="I3" s="132"/>
    </row>
    <row r="4" spans="1:9" ht="19.5" thickBot="1">
      <c r="A4" s="6" t="s">
        <v>1</v>
      </c>
      <c r="B4" s="147" t="s">
        <v>89</v>
      </c>
      <c r="C4" s="148"/>
      <c r="D4" s="149"/>
      <c r="F4" s="56" t="s">
        <v>1</v>
      </c>
      <c r="G4" s="133" t="s">
        <v>86</v>
      </c>
      <c r="H4" s="134"/>
      <c r="I4" s="135"/>
    </row>
    <row r="5" spans="1:9" ht="19.5" thickBot="1">
      <c r="A5" s="7" t="s">
        <v>2</v>
      </c>
      <c r="B5" s="1" t="s">
        <v>3</v>
      </c>
      <c r="C5" s="18" t="s">
        <v>4</v>
      </c>
      <c r="D5" s="2" t="s">
        <v>5</v>
      </c>
      <c r="F5" s="57" t="s">
        <v>2</v>
      </c>
      <c r="G5" s="58" t="s">
        <v>3</v>
      </c>
      <c r="H5" s="59" t="s">
        <v>4</v>
      </c>
      <c r="I5" s="60" t="s">
        <v>5</v>
      </c>
    </row>
    <row r="6" spans="1:9" ht="37.5" customHeight="1" thickBot="1">
      <c r="A6" s="100" t="s">
        <v>6</v>
      </c>
      <c r="B6" s="101"/>
      <c r="C6" s="101"/>
      <c r="D6" s="102"/>
      <c r="F6" s="103" t="s">
        <v>6</v>
      </c>
      <c r="G6" s="104"/>
      <c r="H6" s="104"/>
      <c r="I6" s="105"/>
    </row>
    <row r="7" spans="1:9" s="10" customFormat="1" ht="38.25" thickBot="1">
      <c r="A7" s="42" t="s">
        <v>63</v>
      </c>
      <c r="B7" s="27">
        <v>925.6</v>
      </c>
      <c r="C7" s="47">
        <v>481.33</v>
      </c>
      <c r="D7" s="9">
        <f>C7/B7*100</f>
        <v>52.001944684528958</v>
      </c>
      <c r="F7" s="61" t="s">
        <v>63</v>
      </c>
      <c r="G7" s="62">
        <v>925.6</v>
      </c>
      <c r="H7" s="63">
        <v>470.2</v>
      </c>
      <c r="I7" s="64">
        <f>H7/G7*100</f>
        <v>50.799481417458949</v>
      </c>
    </row>
    <row r="8" spans="1:9" ht="19.5" thickBot="1">
      <c r="A8" s="42" t="s">
        <v>7</v>
      </c>
      <c r="B8" s="12">
        <f>B7/G7*100</f>
        <v>100</v>
      </c>
      <c r="C8" s="48">
        <f>C7/H7*100</f>
        <v>102.36707783921734</v>
      </c>
      <c r="D8" s="2" t="s">
        <v>8</v>
      </c>
      <c r="F8" s="61" t="s">
        <v>7</v>
      </c>
      <c r="G8" s="12">
        <f>G7/908.3*100</f>
        <v>101.90465705163494</v>
      </c>
      <c r="H8" s="65">
        <f>H7/442.57*100</f>
        <v>106.24308019070429</v>
      </c>
      <c r="I8" s="60" t="s">
        <v>8</v>
      </c>
    </row>
    <row r="9" spans="1:9" ht="62.25" customHeight="1" thickBot="1">
      <c r="A9" s="42" t="s">
        <v>75</v>
      </c>
      <c r="B9" s="27">
        <v>12.95</v>
      </c>
      <c r="C9" s="69">
        <v>10.87</v>
      </c>
      <c r="D9" s="9">
        <f>C9/B9*100</f>
        <v>83.938223938223928</v>
      </c>
      <c r="F9" s="61" t="s">
        <v>64</v>
      </c>
      <c r="G9" s="62">
        <v>12.95</v>
      </c>
      <c r="H9" s="59">
        <v>10.3</v>
      </c>
      <c r="I9" s="64">
        <f>H9/G9*100</f>
        <v>79.536679536679543</v>
      </c>
    </row>
    <row r="10" spans="1:9" ht="19.5" thickBot="1">
      <c r="A10" s="42" t="s">
        <v>7</v>
      </c>
      <c r="B10" s="12">
        <f>B9/G9*100</f>
        <v>100</v>
      </c>
      <c r="C10" s="48">
        <f>C9/H9*100</f>
        <v>105.53398058252425</v>
      </c>
      <c r="D10" s="2" t="s">
        <v>8</v>
      </c>
      <c r="F10" s="61" t="s">
        <v>7</v>
      </c>
      <c r="G10" s="12">
        <f>G9/12.5*100</f>
        <v>103.60000000000001</v>
      </c>
      <c r="H10" s="66">
        <f>H9/9.8*100</f>
        <v>105.10204081632652</v>
      </c>
      <c r="I10" s="60" t="s">
        <v>8</v>
      </c>
    </row>
    <row r="11" spans="1:9" ht="37.5" customHeight="1" thickBot="1">
      <c r="A11" s="100" t="s">
        <v>9</v>
      </c>
      <c r="B11" s="101"/>
      <c r="C11" s="101"/>
      <c r="D11" s="102"/>
      <c r="F11" s="103" t="s">
        <v>9</v>
      </c>
      <c r="G11" s="104"/>
      <c r="H11" s="104"/>
      <c r="I11" s="105"/>
    </row>
    <row r="12" spans="1:9" ht="19.5" thickBot="1">
      <c r="A12" s="42" t="s">
        <v>76</v>
      </c>
      <c r="B12" s="1">
        <v>43.1</v>
      </c>
      <c r="C12" s="32">
        <v>24.1</v>
      </c>
      <c r="D12" s="9">
        <f>C12/B12*100</f>
        <v>55.916473317865432</v>
      </c>
      <c r="F12" s="61" t="s">
        <v>76</v>
      </c>
      <c r="G12" s="58">
        <v>42.3</v>
      </c>
      <c r="H12" s="59">
        <v>22.5</v>
      </c>
      <c r="I12" s="67">
        <f>H12/G12*100</f>
        <v>53.191489361702125</v>
      </c>
    </row>
    <row r="13" spans="1:9" ht="19.5" thickBot="1">
      <c r="A13" s="42" t="s">
        <v>7</v>
      </c>
      <c r="B13" s="12">
        <f>B12/G12*100</f>
        <v>101.89125295508275</v>
      </c>
      <c r="C13" s="48">
        <f>C12/H12*100</f>
        <v>107.11111111111111</v>
      </c>
      <c r="D13" s="2" t="s">
        <v>8</v>
      </c>
      <c r="F13" s="61" t="s">
        <v>7</v>
      </c>
      <c r="G13" s="12">
        <f>G12/41.2*100</f>
        <v>102.66990291262135</v>
      </c>
      <c r="H13" s="66">
        <f>H12/21.8*100</f>
        <v>103.21100917431193</v>
      </c>
      <c r="I13" s="60" t="s">
        <v>8</v>
      </c>
    </row>
    <row r="14" spans="1:9" ht="19.5" thickBot="1">
      <c r="A14" s="42" t="s">
        <v>77</v>
      </c>
      <c r="B14" s="1">
        <v>2.6</v>
      </c>
      <c r="C14" s="32">
        <v>0</v>
      </c>
      <c r="D14" s="9">
        <f>C14/B14*100</f>
        <v>0</v>
      </c>
      <c r="F14" s="61" t="s">
        <v>65</v>
      </c>
      <c r="G14" s="58">
        <v>2.6</v>
      </c>
      <c r="H14" s="32">
        <v>1.5</v>
      </c>
      <c r="I14" s="67">
        <f>H14/G14*100</f>
        <v>57.692307692307686</v>
      </c>
    </row>
    <row r="15" spans="1:9" ht="19.5" thickBot="1">
      <c r="A15" s="42" t="s">
        <v>7</v>
      </c>
      <c r="B15" s="12">
        <f>B14/G14*100</f>
        <v>100</v>
      </c>
      <c r="C15" s="48">
        <f>C14/H14*100</f>
        <v>0</v>
      </c>
      <c r="D15" s="2" t="s">
        <v>8</v>
      </c>
      <c r="F15" s="61" t="s">
        <v>7</v>
      </c>
      <c r="G15" s="12">
        <f>G14/2.5*100</f>
        <v>104</v>
      </c>
      <c r="H15" s="66">
        <f>H14/1.67*100</f>
        <v>89.820359281437135</v>
      </c>
      <c r="I15" s="60" t="s">
        <v>8</v>
      </c>
    </row>
    <row r="16" spans="1:9" ht="19.5" thickBot="1">
      <c r="A16" s="42" t="s">
        <v>66</v>
      </c>
      <c r="B16" s="1">
        <v>7.0000000000000007E-2</v>
      </c>
      <c r="C16" s="32">
        <v>3.4000000000000002E-2</v>
      </c>
      <c r="D16" s="9">
        <f>C16/B16*100</f>
        <v>48.571428571428569</v>
      </c>
      <c r="F16" s="61" t="s">
        <v>66</v>
      </c>
      <c r="G16" s="58">
        <v>7.0000000000000007E-2</v>
      </c>
      <c r="H16" s="32">
        <v>3.3000000000000002E-2</v>
      </c>
      <c r="I16" s="67">
        <f>H16/G16*100</f>
        <v>47.142857142857139</v>
      </c>
    </row>
    <row r="17" spans="1:9" ht="19.5" thickBot="1">
      <c r="A17" s="42" t="s">
        <v>7</v>
      </c>
      <c r="B17" s="12">
        <f>B16/G16*100</f>
        <v>100</v>
      </c>
      <c r="C17" s="48">
        <f>C16/H16*100</f>
        <v>103.03030303030303</v>
      </c>
      <c r="D17" s="2" t="s">
        <v>8</v>
      </c>
      <c r="F17" s="61" t="s">
        <v>7</v>
      </c>
      <c r="G17" s="12">
        <f>G16/0.07*100</f>
        <v>100</v>
      </c>
      <c r="H17" s="66">
        <f>H16/0.031*100</f>
        <v>106.45161290322582</v>
      </c>
      <c r="I17" s="60" t="s">
        <v>8</v>
      </c>
    </row>
    <row r="18" spans="1:9" ht="19.5" thickBot="1">
      <c r="A18" s="42" t="s">
        <v>52</v>
      </c>
      <c r="B18" s="1">
        <v>1.88</v>
      </c>
      <c r="C18" s="32">
        <v>0.9</v>
      </c>
      <c r="D18" s="9">
        <f>C18/B18*100</f>
        <v>47.872340425531917</v>
      </c>
      <c r="F18" s="61" t="s">
        <v>52</v>
      </c>
      <c r="G18" s="58">
        <v>1.88</v>
      </c>
      <c r="H18" s="59">
        <v>0.7</v>
      </c>
      <c r="I18" s="67">
        <f>H18/G18*100</f>
        <v>37.234042553191486</v>
      </c>
    </row>
    <row r="19" spans="1:9" ht="19.5" thickBot="1">
      <c r="A19" s="42" t="s">
        <v>7</v>
      </c>
      <c r="B19" s="12">
        <f>B18/G18*100</f>
        <v>100</v>
      </c>
      <c r="C19" s="48">
        <f>C18/H18*100</f>
        <v>128.57142857142858</v>
      </c>
      <c r="D19" s="2" t="s">
        <v>8</v>
      </c>
      <c r="F19" s="61" t="s">
        <v>7</v>
      </c>
      <c r="G19" s="12">
        <f>G18/1.84*100</f>
        <v>102.17391304347825</v>
      </c>
      <c r="H19" s="66">
        <f>H18/0.54*100</f>
        <v>129.62962962962962</v>
      </c>
      <c r="I19" s="60" t="s">
        <v>8</v>
      </c>
    </row>
    <row r="20" spans="1:9" ht="19.5" thickBot="1">
      <c r="A20" s="100" t="s">
        <v>10</v>
      </c>
      <c r="B20" s="101"/>
      <c r="C20" s="101"/>
      <c r="D20" s="102"/>
      <c r="F20" s="103" t="s">
        <v>10</v>
      </c>
      <c r="G20" s="104"/>
      <c r="H20" s="104"/>
      <c r="I20" s="105"/>
    </row>
    <row r="21" spans="1:9" ht="57" thickBot="1">
      <c r="A21" s="42" t="s">
        <v>67</v>
      </c>
      <c r="B21" s="1">
        <v>843.38</v>
      </c>
      <c r="C21" s="32">
        <v>427.59</v>
      </c>
      <c r="D21" s="12">
        <f>C21/B21*100</f>
        <v>50.699566031919176</v>
      </c>
      <c r="F21" s="61" t="s">
        <v>51</v>
      </c>
      <c r="G21" s="58">
        <v>843.38</v>
      </c>
      <c r="H21" s="32">
        <v>377.3</v>
      </c>
      <c r="I21" s="64">
        <f>H21/G21*100</f>
        <v>44.736654888662294</v>
      </c>
    </row>
    <row r="22" spans="1:9" ht="19.5" thickBot="1">
      <c r="A22" s="42" t="s">
        <v>11</v>
      </c>
      <c r="B22" s="12">
        <f>B21/G21*100</f>
        <v>100</v>
      </c>
      <c r="C22" s="48">
        <f>C21/H21*100</f>
        <v>113.3289159819772</v>
      </c>
      <c r="D22" s="2" t="s">
        <v>8</v>
      </c>
      <c r="F22" s="61" t="s">
        <v>11</v>
      </c>
      <c r="G22" s="12">
        <f>G21/808.7*100</f>
        <v>104.28836404105353</v>
      </c>
      <c r="H22" s="66">
        <f>H21/207.5*100</f>
        <v>181.83132530120483</v>
      </c>
      <c r="I22" s="60" t="s">
        <v>8</v>
      </c>
    </row>
    <row r="23" spans="1:9" ht="38.25" thickBot="1">
      <c r="A23" s="42" t="s">
        <v>12</v>
      </c>
      <c r="B23" s="1"/>
      <c r="C23" s="18"/>
      <c r="D23" s="2"/>
      <c r="F23" s="61" t="s">
        <v>12</v>
      </c>
      <c r="G23" s="58"/>
      <c r="H23" s="59"/>
      <c r="I23" s="60"/>
    </row>
    <row r="24" spans="1:9" ht="38.25" thickBot="1">
      <c r="A24" s="42" t="s">
        <v>53</v>
      </c>
      <c r="B24" s="1">
        <v>22.8</v>
      </c>
      <c r="C24" s="21">
        <v>17.3</v>
      </c>
      <c r="D24" s="12">
        <f>C24/B24*100</f>
        <v>75.877192982456137</v>
      </c>
      <c r="F24" s="61" t="s">
        <v>53</v>
      </c>
      <c r="G24" s="58">
        <v>23.2</v>
      </c>
      <c r="H24" s="59">
        <v>24.3</v>
      </c>
      <c r="I24" s="64">
        <f>H24/G24*100</f>
        <v>104.74137931034484</v>
      </c>
    </row>
    <row r="25" spans="1:9" ht="19.5" thickBot="1">
      <c r="A25" s="42" t="s">
        <v>7</v>
      </c>
      <c r="B25" s="12">
        <f>B24/G24*100</f>
        <v>98.275862068965523</v>
      </c>
      <c r="C25" s="48">
        <f>C24/H24*100</f>
        <v>71.193415637860085</v>
      </c>
      <c r="D25" s="2">
        <v>0</v>
      </c>
      <c r="F25" s="61" t="s">
        <v>7</v>
      </c>
      <c r="G25" s="12">
        <f>G24/20.5*100</f>
        <v>113.17073170731706</v>
      </c>
      <c r="H25" s="66">
        <v>0</v>
      </c>
      <c r="I25" s="60">
        <v>0</v>
      </c>
    </row>
    <row r="26" spans="1:9" ht="19.5" thickBot="1">
      <c r="A26" s="42" t="s">
        <v>54</v>
      </c>
      <c r="B26" s="1">
        <v>11.5</v>
      </c>
      <c r="C26" s="21">
        <v>8.1</v>
      </c>
      <c r="D26" s="12">
        <f>C26/B26*100</f>
        <v>70.434782608695642</v>
      </c>
      <c r="F26" s="61" t="s">
        <v>54</v>
      </c>
      <c r="G26" s="58">
        <v>11</v>
      </c>
      <c r="H26" s="59">
        <v>9.4</v>
      </c>
      <c r="I26" s="64">
        <f>H26/G26*100</f>
        <v>85.454545454545467</v>
      </c>
    </row>
    <row r="27" spans="1:9" ht="19.5" thickBot="1">
      <c r="A27" s="42" t="s">
        <v>7</v>
      </c>
      <c r="B27" s="12">
        <f>B26/G26*100</f>
        <v>104.54545454545455</v>
      </c>
      <c r="C27" s="48">
        <f>C26/H26*100</f>
        <v>86.170212765957444</v>
      </c>
      <c r="D27" s="2">
        <v>0</v>
      </c>
      <c r="F27" s="61" t="s">
        <v>7</v>
      </c>
      <c r="G27" s="12">
        <f>G26/10*100</f>
        <v>110.00000000000001</v>
      </c>
      <c r="H27" s="59">
        <v>0</v>
      </c>
      <c r="I27" s="60">
        <v>0</v>
      </c>
    </row>
    <row r="28" spans="1:9" ht="19.5" thickBot="1">
      <c r="A28" s="42" t="s">
        <v>13</v>
      </c>
      <c r="B28" s="1">
        <v>0</v>
      </c>
      <c r="C28" s="21">
        <v>0</v>
      </c>
      <c r="D28" s="2">
        <v>0</v>
      </c>
      <c r="F28" s="61" t="s">
        <v>13</v>
      </c>
      <c r="G28" s="58">
        <v>0</v>
      </c>
      <c r="H28" s="59">
        <v>0</v>
      </c>
      <c r="I28" s="60">
        <v>0</v>
      </c>
    </row>
    <row r="29" spans="1:9" ht="19.5" thickBot="1">
      <c r="A29" s="42" t="s">
        <v>7</v>
      </c>
      <c r="B29" s="12">
        <v>0</v>
      </c>
      <c r="C29" s="48">
        <v>0</v>
      </c>
      <c r="D29" s="2">
        <v>0</v>
      </c>
      <c r="F29" s="61" t="s">
        <v>7</v>
      </c>
      <c r="G29" s="64">
        <v>0</v>
      </c>
      <c r="H29" s="59">
        <v>0</v>
      </c>
      <c r="I29" s="60">
        <v>0</v>
      </c>
    </row>
    <row r="30" spans="1:9" ht="19.5" thickBot="1">
      <c r="A30" s="42" t="s">
        <v>14</v>
      </c>
      <c r="B30" s="1">
        <v>2</v>
      </c>
      <c r="C30" s="21">
        <v>1.2</v>
      </c>
      <c r="D30" s="12">
        <f>C30/B30*100</f>
        <v>60</v>
      </c>
      <c r="F30" s="61" t="s">
        <v>14</v>
      </c>
      <c r="G30" s="58">
        <v>1.96</v>
      </c>
      <c r="H30" s="59">
        <v>1.57</v>
      </c>
      <c r="I30" s="64">
        <f>H30/G30*100</f>
        <v>80.102040816326536</v>
      </c>
    </row>
    <row r="31" spans="1:9" ht="19.5" thickBot="1">
      <c r="A31" s="42" t="s">
        <v>7</v>
      </c>
      <c r="B31" s="12">
        <f>B30/G30*100</f>
        <v>102.04081632653062</v>
      </c>
      <c r="C31" s="48">
        <f>C30/H30*100</f>
        <v>76.43312101910827</v>
      </c>
      <c r="D31" s="2">
        <v>0</v>
      </c>
      <c r="F31" s="61" t="s">
        <v>7</v>
      </c>
      <c r="G31" s="12">
        <f>G30/1.9*100</f>
        <v>103.15789473684211</v>
      </c>
      <c r="H31" s="59">
        <v>0</v>
      </c>
      <c r="I31" s="60">
        <v>0</v>
      </c>
    </row>
    <row r="32" spans="1:9" ht="19.5" thickBot="1">
      <c r="A32" s="42" t="s">
        <v>15</v>
      </c>
      <c r="B32" s="1">
        <v>1.23</v>
      </c>
      <c r="C32" s="21">
        <v>0</v>
      </c>
      <c r="D32" s="2">
        <v>0</v>
      </c>
      <c r="F32" s="61" t="s">
        <v>15</v>
      </c>
      <c r="G32" s="58">
        <v>1.23</v>
      </c>
      <c r="H32" s="59">
        <v>0</v>
      </c>
      <c r="I32" s="64">
        <f>H32/G32*100</f>
        <v>0</v>
      </c>
    </row>
    <row r="33" spans="1:9" ht="19.5" thickBot="1">
      <c r="A33" s="42" t="s">
        <v>7</v>
      </c>
      <c r="B33" s="12">
        <f>B32/G32*100</f>
        <v>100</v>
      </c>
      <c r="C33" s="48">
        <v>0</v>
      </c>
      <c r="D33" s="2">
        <v>0</v>
      </c>
      <c r="F33" s="61" t="s">
        <v>7</v>
      </c>
      <c r="G33" s="12">
        <f>G32/1.2*100</f>
        <v>102.50000000000001</v>
      </c>
      <c r="H33" s="59">
        <v>0</v>
      </c>
      <c r="I33" s="64">
        <v>0</v>
      </c>
    </row>
    <row r="34" spans="1:9" ht="19.5" thickBot="1">
      <c r="A34" s="42" t="s">
        <v>16</v>
      </c>
      <c r="B34" s="1">
        <v>2.6</v>
      </c>
      <c r="C34" s="21">
        <v>2.5</v>
      </c>
      <c r="D34" s="12">
        <f>C34/B34*100</f>
        <v>96.153846153846146</v>
      </c>
      <c r="F34" s="61" t="s">
        <v>16</v>
      </c>
      <c r="G34" s="58">
        <v>2.6</v>
      </c>
      <c r="H34" s="59">
        <v>2.7</v>
      </c>
      <c r="I34" s="64">
        <f>H34/G34*100</f>
        <v>103.84615384615385</v>
      </c>
    </row>
    <row r="35" spans="1:9" ht="19.5" thickBot="1">
      <c r="A35" s="42" t="s">
        <v>7</v>
      </c>
      <c r="B35" s="12">
        <f>B34/G34*100</f>
        <v>100</v>
      </c>
      <c r="C35" s="48">
        <f>C34/H34*100</f>
        <v>92.592592592592581</v>
      </c>
      <c r="D35" s="2">
        <v>0</v>
      </c>
      <c r="F35" s="61" t="s">
        <v>7</v>
      </c>
      <c r="G35" s="12">
        <f>G34/2.3*100</f>
        <v>113.04347826086958</v>
      </c>
      <c r="H35" s="59">
        <v>0</v>
      </c>
      <c r="I35" s="64">
        <f>H35/G35*100</f>
        <v>0</v>
      </c>
    </row>
    <row r="36" spans="1:9" ht="19.5" thickBot="1">
      <c r="A36" s="42" t="s">
        <v>17</v>
      </c>
      <c r="B36" s="1">
        <v>1.45</v>
      </c>
      <c r="C36" s="21">
        <v>1.4610000000000001</v>
      </c>
      <c r="D36" s="12">
        <f>C36/B36*100</f>
        <v>100.75862068965517</v>
      </c>
      <c r="F36" s="61" t="s">
        <v>17</v>
      </c>
      <c r="G36" s="58">
        <v>1.55</v>
      </c>
      <c r="H36" s="59">
        <v>1.4</v>
      </c>
      <c r="I36" s="64">
        <f>H36/G36*100</f>
        <v>90.322580645161281</v>
      </c>
    </row>
    <row r="37" spans="1:9" ht="19.5" thickBot="1">
      <c r="A37" s="42" t="s">
        <v>7</v>
      </c>
      <c r="B37" s="12">
        <f>B36/G36*100</f>
        <v>93.548387096774192</v>
      </c>
      <c r="C37" s="48">
        <f>C36/H36*100</f>
        <v>104.35714285714286</v>
      </c>
      <c r="D37" s="2">
        <v>0</v>
      </c>
      <c r="F37" s="61" t="s">
        <v>7</v>
      </c>
      <c r="G37" s="64">
        <f>G36/1.4*100</f>
        <v>110.71428571428572</v>
      </c>
      <c r="H37" s="59">
        <v>0</v>
      </c>
      <c r="I37" s="60">
        <v>0</v>
      </c>
    </row>
    <row r="38" spans="1:9" ht="19.5" thickBot="1">
      <c r="A38" s="42" t="s">
        <v>55</v>
      </c>
      <c r="B38" s="1">
        <v>0.24</v>
      </c>
      <c r="C38" s="21">
        <v>0.23400000000000001</v>
      </c>
      <c r="D38" s="12">
        <f>C38/B38*100</f>
        <v>97.500000000000014</v>
      </c>
      <c r="F38" s="61" t="s">
        <v>55</v>
      </c>
      <c r="G38" s="58">
        <v>0.23</v>
      </c>
      <c r="H38" s="59">
        <v>0.24</v>
      </c>
      <c r="I38" s="64">
        <f>H38/G38*100</f>
        <v>104.34782608695652</v>
      </c>
    </row>
    <row r="39" spans="1:9" ht="19.5" thickBot="1">
      <c r="A39" s="42" t="s">
        <v>7</v>
      </c>
      <c r="B39" s="12">
        <f>B38/G38*100</f>
        <v>104.34782608695652</v>
      </c>
      <c r="C39" s="48">
        <f>C38/H38*100</f>
        <v>97.500000000000014</v>
      </c>
      <c r="D39" s="2">
        <v>0</v>
      </c>
      <c r="F39" s="61" t="s">
        <v>7</v>
      </c>
      <c r="G39" s="64">
        <f>G38/0.23*100</f>
        <v>100</v>
      </c>
      <c r="H39" s="59">
        <v>0</v>
      </c>
      <c r="I39" s="60">
        <v>0</v>
      </c>
    </row>
    <row r="40" spans="1:9" ht="19.5" thickBot="1">
      <c r="A40" s="42" t="s">
        <v>61</v>
      </c>
      <c r="B40" s="25" t="s">
        <v>68</v>
      </c>
      <c r="C40" s="21">
        <v>4.8999999999999998E-3</v>
      </c>
      <c r="D40" s="12">
        <f>C40/B40*100</f>
        <v>81.666666666666671</v>
      </c>
      <c r="F40" s="61" t="s">
        <v>61</v>
      </c>
      <c r="G40" s="94">
        <v>6.0000000000000001E-3</v>
      </c>
      <c r="H40" s="59">
        <v>0</v>
      </c>
      <c r="I40" s="60">
        <v>0</v>
      </c>
    </row>
    <row r="41" spans="1:9" ht="19.5" thickBot="1">
      <c r="A41" s="42" t="s">
        <v>7</v>
      </c>
      <c r="B41" s="12">
        <v>0</v>
      </c>
      <c r="C41" s="48">
        <v>0</v>
      </c>
      <c r="D41" s="2">
        <v>0</v>
      </c>
      <c r="F41" s="61" t="s">
        <v>7</v>
      </c>
      <c r="G41" s="64">
        <f>G40/0.006*100</f>
        <v>100</v>
      </c>
      <c r="H41" s="59">
        <v>0</v>
      </c>
      <c r="I41" s="60">
        <v>0</v>
      </c>
    </row>
    <row r="42" spans="1:9" ht="19.5" thickBot="1">
      <c r="A42" s="42" t="s">
        <v>18</v>
      </c>
      <c r="B42" s="1">
        <v>0.18</v>
      </c>
      <c r="C42" s="32">
        <v>0.14299999999999999</v>
      </c>
      <c r="D42" s="9">
        <f>C42/B42*100</f>
        <v>79.444444444444443</v>
      </c>
      <c r="F42" s="61" t="s">
        <v>18</v>
      </c>
      <c r="G42" s="58">
        <v>0.21</v>
      </c>
      <c r="H42" s="32">
        <v>8.7999999999999995E-2</v>
      </c>
      <c r="I42" s="67">
        <f>H42/G42*100</f>
        <v>41.904761904761905</v>
      </c>
    </row>
    <row r="43" spans="1:9" ht="19.5" thickBot="1">
      <c r="A43" s="42" t="s">
        <v>7</v>
      </c>
      <c r="B43" s="12">
        <f>B42/G42*100</f>
        <v>85.714285714285708</v>
      </c>
      <c r="C43" s="48">
        <f>C42/H42*100</f>
        <v>162.5</v>
      </c>
      <c r="D43" s="2" t="s">
        <v>8</v>
      </c>
      <c r="F43" s="61" t="s">
        <v>7</v>
      </c>
      <c r="G43" s="64">
        <f>G42/0.21*100</f>
        <v>100</v>
      </c>
      <c r="H43" s="66">
        <f>H42/0.064*100</f>
        <v>137.5</v>
      </c>
      <c r="I43" s="60" t="s">
        <v>8</v>
      </c>
    </row>
    <row r="44" spans="1:9" ht="19.5" thickBot="1">
      <c r="A44" s="42" t="s">
        <v>19</v>
      </c>
      <c r="B44" s="1"/>
      <c r="C44" s="18"/>
      <c r="D44" s="2"/>
      <c r="F44" s="61" t="s">
        <v>19</v>
      </c>
      <c r="G44" s="58"/>
      <c r="H44" s="59"/>
      <c r="I44" s="60"/>
    </row>
    <row r="45" spans="1:9" ht="38.25" thickBot="1">
      <c r="A45" s="42" t="s">
        <v>20</v>
      </c>
      <c r="B45" s="31">
        <v>0</v>
      </c>
      <c r="C45" s="28">
        <v>0</v>
      </c>
      <c r="D45" s="9">
        <v>0</v>
      </c>
      <c r="F45" s="61" t="s">
        <v>20</v>
      </c>
      <c r="G45" s="68">
        <v>0</v>
      </c>
      <c r="H45" s="69">
        <v>0</v>
      </c>
      <c r="I45" s="67">
        <v>0</v>
      </c>
    </row>
    <row r="46" spans="1:9" ht="19.5" thickBot="1">
      <c r="A46" s="42" t="s">
        <v>7</v>
      </c>
      <c r="B46" s="12">
        <v>0</v>
      </c>
      <c r="C46" s="48">
        <v>0</v>
      </c>
      <c r="D46" s="2" t="s">
        <v>8</v>
      </c>
      <c r="F46" s="61" t="s">
        <v>7</v>
      </c>
      <c r="G46" s="64">
        <v>0</v>
      </c>
      <c r="H46" s="66">
        <f>H45/0.0035*100</f>
        <v>0</v>
      </c>
      <c r="I46" s="60" t="s">
        <v>8</v>
      </c>
    </row>
    <row r="47" spans="1:9" ht="19.5" thickBot="1">
      <c r="A47" s="42" t="s">
        <v>21</v>
      </c>
      <c r="B47" s="1">
        <v>0</v>
      </c>
      <c r="C47" s="18">
        <v>0</v>
      </c>
      <c r="D47" s="9">
        <v>0</v>
      </c>
      <c r="F47" s="61" t="s">
        <v>21</v>
      </c>
      <c r="G47" s="58">
        <v>0</v>
      </c>
      <c r="H47" s="59">
        <v>0</v>
      </c>
      <c r="I47" s="67">
        <v>0</v>
      </c>
    </row>
    <row r="48" spans="1:9" ht="19.5" thickBot="1">
      <c r="A48" s="42" t="s">
        <v>7</v>
      </c>
      <c r="B48" s="12">
        <v>0</v>
      </c>
      <c r="C48" s="48">
        <v>0</v>
      </c>
      <c r="D48" s="2" t="s">
        <v>8</v>
      </c>
      <c r="F48" s="61" t="s">
        <v>7</v>
      </c>
      <c r="G48" s="64">
        <v>0</v>
      </c>
      <c r="H48" s="70">
        <v>0</v>
      </c>
      <c r="I48" s="60" t="s">
        <v>8</v>
      </c>
    </row>
    <row r="49" spans="1:9" ht="19.5" thickBot="1">
      <c r="A49" s="42" t="s">
        <v>22</v>
      </c>
      <c r="B49" s="1">
        <v>0.18</v>
      </c>
      <c r="C49" s="18">
        <v>0.14299999999999999</v>
      </c>
      <c r="D49" s="9">
        <f>C49/B49*100</f>
        <v>79.444444444444443</v>
      </c>
      <c r="F49" s="61" t="s">
        <v>22</v>
      </c>
      <c r="G49" s="58">
        <v>0.21</v>
      </c>
      <c r="H49" s="32">
        <v>8.7999999999999995E-2</v>
      </c>
      <c r="I49" s="67">
        <f>H49/G49*100</f>
        <v>41.904761904761905</v>
      </c>
    </row>
    <row r="50" spans="1:9" ht="19.5" thickBot="1">
      <c r="A50" s="42" t="s">
        <v>7</v>
      </c>
      <c r="B50" s="12">
        <f>B49/G49*100</f>
        <v>85.714285714285708</v>
      </c>
      <c r="C50" s="48">
        <f>C49/H49*100</f>
        <v>162.5</v>
      </c>
      <c r="D50" s="2" t="s">
        <v>8</v>
      </c>
      <c r="F50" s="61" t="s">
        <v>7</v>
      </c>
      <c r="G50" s="64">
        <f>G49/0.21*100</f>
        <v>100</v>
      </c>
      <c r="H50" s="66">
        <f>H49/0.064*100</f>
        <v>137.5</v>
      </c>
      <c r="I50" s="60" t="s">
        <v>8</v>
      </c>
    </row>
    <row r="51" spans="1:9" ht="19.5" thickBot="1">
      <c r="A51" s="42" t="s">
        <v>62</v>
      </c>
      <c r="B51" s="1">
        <v>0.19</v>
      </c>
      <c r="C51" s="32">
        <v>0.112</v>
      </c>
      <c r="D51" s="9">
        <f>C51/B51*100</f>
        <v>58.947368421052637</v>
      </c>
      <c r="F51" s="61" t="s">
        <v>23</v>
      </c>
      <c r="G51" s="58">
        <v>0.33</v>
      </c>
      <c r="H51" s="59">
        <v>0.17</v>
      </c>
      <c r="I51" s="67">
        <f>H51/G51*100</f>
        <v>51.515151515151516</v>
      </c>
    </row>
    <row r="52" spans="1:9" ht="19.5" thickBot="1">
      <c r="A52" s="42" t="s">
        <v>7</v>
      </c>
      <c r="B52" s="12">
        <f>B51/G51*100</f>
        <v>57.575757575757571</v>
      </c>
      <c r="C52" s="48">
        <f>C51/H51*100</f>
        <v>65.882352941176464</v>
      </c>
      <c r="D52" s="2" t="s">
        <v>8</v>
      </c>
      <c r="F52" s="61" t="s">
        <v>7</v>
      </c>
      <c r="G52" s="64">
        <f>G51/0.33*100</f>
        <v>100</v>
      </c>
      <c r="H52" s="66">
        <f>H51/0.17*100</f>
        <v>100</v>
      </c>
      <c r="I52" s="60" t="s">
        <v>8</v>
      </c>
    </row>
    <row r="53" spans="1:9" ht="19.5" thickBot="1">
      <c r="A53" s="42" t="s">
        <v>22</v>
      </c>
      <c r="B53" s="1">
        <v>0.19</v>
      </c>
      <c r="C53" s="18">
        <v>0.112</v>
      </c>
      <c r="D53" s="9">
        <f>C53/B53*100</f>
        <v>58.947368421052637</v>
      </c>
      <c r="F53" s="61" t="s">
        <v>22</v>
      </c>
      <c r="G53" s="58">
        <v>0.33</v>
      </c>
      <c r="H53" s="59">
        <v>0.16</v>
      </c>
      <c r="I53" s="67">
        <f>H53/G53*100</f>
        <v>48.484848484848484</v>
      </c>
    </row>
    <row r="54" spans="1:9" ht="19.5" thickBot="1">
      <c r="A54" s="42" t="s">
        <v>7</v>
      </c>
      <c r="B54" s="12">
        <f>B53/G53*100</f>
        <v>57.575757575757571</v>
      </c>
      <c r="C54" s="48">
        <f>C53/H53*100</f>
        <v>70</v>
      </c>
      <c r="D54" s="2" t="s">
        <v>8</v>
      </c>
      <c r="F54" s="61" t="s">
        <v>7</v>
      </c>
      <c r="G54" s="64">
        <f>G53/0.53*100</f>
        <v>62.264150943396224</v>
      </c>
      <c r="H54" s="66">
        <f>H53/0.22*100</f>
        <v>72.727272727272734</v>
      </c>
      <c r="I54" s="60" t="s">
        <v>8</v>
      </c>
    </row>
    <row r="55" spans="1:9" ht="19.5" customHeight="1" thickBot="1">
      <c r="A55" s="42" t="s">
        <v>24</v>
      </c>
      <c r="B55" s="1">
        <v>2.1</v>
      </c>
      <c r="C55" s="32">
        <v>1.194</v>
      </c>
      <c r="D55" s="9">
        <f>C55/B55*100</f>
        <v>56.857142857142847</v>
      </c>
      <c r="F55" s="61" t="s">
        <v>24</v>
      </c>
      <c r="G55" s="58">
        <v>2.23</v>
      </c>
      <c r="H55" s="59">
        <v>1.18</v>
      </c>
      <c r="I55" s="67">
        <f>H55/G55*100</f>
        <v>52.914798206278022</v>
      </c>
    </row>
    <row r="56" spans="1:9" ht="31.5" customHeight="1" thickBot="1">
      <c r="A56" s="42" t="s">
        <v>7</v>
      </c>
      <c r="B56" s="12">
        <f>B55/G55*100</f>
        <v>94.170403587443957</v>
      </c>
      <c r="C56" s="48">
        <f>C55/H55*100</f>
        <v>101.18644067796609</v>
      </c>
      <c r="D56" s="2" t="s">
        <v>8</v>
      </c>
      <c r="F56" s="61" t="s">
        <v>7</v>
      </c>
      <c r="G56" s="64">
        <f>G55/2.1*100</f>
        <v>106.19047619047619</v>
      </c>
      <c r="H56" s="66">
        <f>H55/1.17*100</f>
        <v>100.85470085470085</v>
      </c>
      <c r="I56" s="60" t="s">
        <v>8</v>
      </c>
    </row>
    <row r="57" spans="1:9" ht="65.25" customHeight="1">
      <c r="A57" s="150" t="s">
        <v>25</v>
      </c>
      <c r="B57" s="152">
        <v>120</v>
      </c>
      <c r="C57" s="154"/>
      <c r="D57" s="89"/>
      <c r="F57" s="107" t="s">
        <v>69</v>
      </c>
      <c r="G57" s="109">
        <v>110</v>
      </c>
      <c r="H57" s="111">
        <v>140</v>
      </c>
      <c r="I57" s="156">
        <f>H57/G57*100</f>
        <v>127.27272727272727</v>
      </c>
    </row>
    <row r="58" spans="1:9" ht="12.75" customHeight="1" thickBot="1">
      <c r="A58" s="151"/>
      <c r="B58" s="153"/>
      <c r="C58" s="155"/>
      <c r="D58" s="90">
        <f>C57/B57*100</f>
        <v>0</v>
      </c>
      <c r="F58" s="108"/>
      <c r="G58" s="110"/>
      <c r="H58" s="112"/>
      <c r="I58" s="157"/>
    </row>
    <row r="59" spans="1:9" ht="25.5" customHeight="1" thickBot="1">
      <c r="A59" s="42" t="s">
        <v>7</v>
      </c>
      <c r="B59" s="12">
        <v>97.9</v>
      </c>
      <c r="C59" s="48">
        <f>C57/H57*100</f>
        <v>0</v>
      </c>
      <c r="D59" s="2" t="s">
        <v>8</v>
      </c>
      <c r="F59" s="61" t="s">
        <v>7</v>
      </c>
      <c r="G59" s="64">
        <f>G57/270*100</f>
        <v>40.74074074074074</v>
      </c>
      <c r="H59" s="66">
        <f>H57/115*100</f>
        <v>121.73913043478262</v>
      </c>
      <c r="I59" s="60" t="s">
        <v>8</v>
      </c>
    </row>
    <row r="60" spans="1:9" s="16" customFormat="1" ht="38.25" thickBot="1">
      <c r="A60" s="55" t="s">
        <v>56</v>
      </c>
      <c r="B60" s="29">
        <v>35</v>
      </c>
      <c r="C60" s="30"/>
      <c r="D60" s="15">
        <f>C60/B60*100</f>
        <v>0</v>
      </c>
      <c r="F60" s="61" t="s">
        <v>56</v>
      </c>
      <c r="G60" s="58">
        <v>36</v>
      </c>
      <c r="H60" s="59">
        <v>37</v>
      </c>
      <c r="I60" s="64">
        <f>H60/G60*100</f>
        <v>102.77777777777777</v>
      </c>
    </row>
    <row r="61" spans="1:9" ht="19.5" thickBot="1">
      <c r="A61" s="42" t="s">
        <v>7</v>
      </c>
      <c r="B61" s="12">
        <f>B60/G60*100</f>
        <v>97.222222222222214</v>
      </c>
      <c r="C61" s="48">
        <f>C60/H60*100</f>
        <v>0</v>
      </c>
      <c r="D61" s="2" t="s">
        <v>8</v>
      </c>
      <c r="F61" s="61" t="s">
        <v>7</v>
      </c>
      <c r="G61" s="64">
        <f>G60/67*100</f>
        <v>53.731343283582092</v>
      </c>
      <c r="H61" s="66">
        <f>H60/36*100</f>
        <v>102.77777777777777</v>
      </c>
      <c r="I61" s="60" t="s">
        <v>8</v>
      </c>
    </row>
    <row r="62" spans="1:9" ht="57" thickBot="1">
      <c r="A62" s="42" t="s">
        <v>26</v>
      </c>
      <c r="B62" s="1">
        <v>60</v>
      </c>
      <c r="C62" s="32"/>
      <c r="D62" s="49">
        <f>C62/B62*100</f>
        <v>0</v>
      </c>
      <c r="F62" s="61" t="s">
        <v>26</v>
      </c>
      <c r="G62" s="58">
        <v>115</v>
      </c>
      <c r="H62" s="59">
        <v>105</v>
      </c>
      <c r="I62" s="64">
        <f>H62/G62*100</f>
        <v>91.304347826086953</v>
      </c>
    </row>
    <row r="63" spans="1:9" ht="19.5" thickBot="1">
      <c r="A63" s="42" t="s">
        <v>27</v>
      </c>
      <c r="B63" s="1">
        <v>0</v>
      </c>
      <c r="C63" s="18">
        <v>0</v>
      </c>
      <c r="D63" s="9">
        <v>0</v>
      </c>
      <c r="F63" s="61" t="s">
        <v>27</v>
      </c>
      <c r="G63" s="58">
        <v>0</v>
      </c>
      <c r="H63" s="59">
        <v>0</v>
      </c>
      <c r="I63" s="67">
        <v>0</v>
      </c>
    </row>
    <row r="64" spans="1:9" ht="19.5" thickBot="1">
      <c r="A64" s="42" t="s">
        <v>7</v>
      </c>
      <c r="B64" s="12">
        <v>0</v>
      </c>
      <c r="C64" s="48">
        <v>0</v>
      </c>
      <c r="D64" s="2" t="s">
        <v>8</v>
      </c>
      <c r="F64" s="61" t="s">
        <v>7</v>
      </c>
      <c r="G64" s="64">
        <v>0</v>
      </c>
      <c r="H64" s="66">
        <v>0</v>
      </c>
      <c r="I64" s="60" t="s">
        <v>8</v>
      </c>
    </row>
    <row r="65" spans="1:9" ht="19.5" thickBot="1">
      <c r="A65" s="42" t="s">
        <v>28</v>
      </c>
      <c r="B65" s="1">
        <v>60</v>
      </c>
      <c r="C65" s="18"/>
      <c r="D65" s="9">
        <f>C65/B65*100</f>
        <v>0</v>
      </c>
      <c r="F65" s="61" t="s">
        <v>28</v>
      </c>
      <c r="G65" s="58">
        <v>115</v>
      </c>
      <c r="H65" s="59">
        <v>105</v>
      </c>
      <c r="I65" s="67">
        <f>H65/G65*100</f>
        <v>91.304347826086953</v>
      </c>
    </row>
    <row r="66" spans="1:9" ht="19.5" thickBot="1">
      <c r="A66" s="42" t="s">
        <v>7</v>
      </c>
      <c r="B66" s="12">
        <f>B65/G65*100</f>
        <v>52.173913043478258</v>
      </c>
      <c r="C66" s="48">
        <f>C65/H65*100</f>
        <v>0</v>
      </c>
      <c r="D66" s="2" t="s">
        <v>8</v>
      </c>
      <c r="F66" s="61" t="s">
        <v>7</v>
      </c>
      <c r="G66" s="64">
        <f>G65/352*100</f>
        <v>32.670454545454547</v>
      </c>
      <c r="H66" s="66">
        <f>H65/97*100</f>
        <v>108.24742268041237</v>
      </c>
      <c r="I66" s="60" t="s">
        <v>8</v>
      </c>
    </row>
    <row r="67" spans="1:9" ht="38.25" thickBot="1">
      <c r="A67" s="42" t="s">
        <v>29</v>
      </c>
      <c r="B67" s="1">
        <v>9.6999999999999993</v>
      </c>
      <c r="C67" s="32">
        <v>7.74</v>
      </c>
      <c r="D67" s="12">
        <f>C67/B67*100</f>
        <v>79.793814432989691</v>
      </c>
      <c r="F67" s="61" t="s">
        <v>29</v>
      </c>
      <c r="G67" s="58">
        <v>12.4</v>
      </c>
      <c r="H67" s="59">
        <v>9.6999999999999993</v>
      </c>
      <c r="I67" s="64">
        <f>H67/G67*100</f>
        <v>78.225806451612897</v>
      </c>
    </row>
    <row r="68" spans="1:9" ht="19.5" customHeight="1" thickBot="1">
      <c r="A68" s="42" t="s">
        <v>7</v>
      </c>
      <c r="B68" s="12">
        <f>B67/G67*100</f>
        <v>78.225806451612897</v>
      </c>
      <c r="C68" s="48">
        <f>C67/H67*100</f>
        <v>79.793814432989691</v>
      </c>
      <c r="D68" s="2" t="s">
        <v>8</v>
      </c>
      <c r="F68" s="61" t="s">
        <v>7</v>
      </c>
      <c r="G68" s="64">
        <f>G67/15.2*100</f>
        <v>81.578947368421069</v>
      </c>
      <c r="H68" s="66">
        <f>H67/12.4*100</f>
        <v>78.225806451612897</v>
      </c>
      <c r="I68" s="60" t="s">
        <v>8</v>
      </c>
    </row>
    <row r="69" spans="1:9" ht="19.5" thickBot="1">
      <c r="A69" s="140" t="s">
        <v>30</v>
      </c>
      <c r="B69" s="141"/>
      <c r="C69" s="141"/>
      <c r="D69" s="102"/>
      <c r="F69" s="103" t="s">
        <v>30</v>
      </c>
      <c r="G69" s="113"/>
      <c r="H69" s="113"/>
      <c r="I69" s="105"/>
    </row>
    <row r="70" spans="1:9" s="11" customFormat="1" ht="93.75" customHeight="1" thickBot="1">
      <c r="A70" s="142" t="s">
        <v>80</v>
      </c>
      <c r="B70" s="144">
        <v>13.49</v>
      </c>
      <c r="C70" s="145">
        <v>5.23</v>
      </c>
      <c r="D70" s="12">
        <f>C70/B70*100</f>
        <v>38.769458858413643</v>
      </c>
      <c r="F70" s="114" t="s">
        <v>81</v>
      </c>
      <c r="G70" s="116">
        <v>13.49</v>
      </c>
      <c r="H70" s="117">
        <v>5.4</v>
      </c>
      <c r="I70" s="12">
        <f>H70/G70*100</f>
        <v>40.029651593773167</v>
      </c>
    </row>
    <row r="71" spans="1:9" ht="18.75" hidden="1" customHeight="1">
      <c r="A71" s="142"/>
      <c r="B71" s="144"/>
      <c r="C71" s="145"/>
      <c r="D71" s="3"/>
      <c r="F71" s="115"/>
      <c r="G71" s="116"/>
      <c r="H71" s="117"/>
      <c r="I71" s="71"/>
    </row>
    <row r="72" spans="1:9" ht="19.5" hidden="1" customHeight="1" thickBot="1">
      <c r="A72" s="143"/>
      <c r="B72" s="144"/>
      <c r="C72" s="146"/>
      <c r="D72" s="34">
        <v>4.2</v>
      </c>
      <c r="F72" s="115"/>
      <c r="G72" s="116"/>
      <c r="H72" s="117"/>
      <c r="I72" s="60">
        <v>4.2</v>
      </c>
    </row>
    <row r="73" spans="1:9" ht="38.25" thickBot="1">
      <c r="A73" s="45" t="s">
        <v>31</v>
      </c>
      <c r="B73" s="35">
        <f>B70/G70*100</f>
        <v>100</v>
      </c>
      <c r="C73" s="97">
        <f>C70/H70*100</f>
        <v>96.851851851851862</v>
      </c>
      <c r="D73" s="95" t="s">
        <v>8</v>
      </c>
      <c r="F73" s="78" t="s">
        <v>31</v>
      </c>
      <c r="G73" s="77">
        <f>G70/19.6*100</f>
        <v>68.826530612244895</v>
      </c>
      <c r="H73" s="96">
        <f>H70/7.8*100</f>
        <v>69.230769230769241</v>
      </c>
      <c r="I73" s="58" t="s">
        <v>8</v>
      </c>
    </row>
    <row r="74" spans="1:9" ht="18.75">
      <c r="A74" s="125" t="s">
        <v>32</v>
      </c>
      <c r="B74" s="125"/>
      <c r="C74" s="125"/>
      <c r="D74" s="125"/>
      <c r="F74" s="136"/>
      <c r="G74" s="113"/>
      <c r="H74" s="113"/>
      <c r="I74" s="137"/>
    </row>
    <row r="75" spans="1:9" ht="44.25" customHeight="1" thickBot="1">
      <c r="A75" s="126"/>
      <c r="B75" s="126"/>
      <c r="C75" s="126"/>
      <c r="D75" s="126"/>
      <c r="F75" s="118" t="s">
        <v>32</v>
      </c>
      <c r="G75" s="119"/>
      <c r="H75" s="119"/>
      <c r="I75" s="120"/>
    </row>
    <row r="76" spans="1:9" ht="57" thickBot="1">
      <c r="A76" s="42" t="s">
        <v>70</v>
      </c>
      <c r="B76" s="1">
        <v>1737.7</v>
      </c>
      <c r="C76" s="32">
        <v>1238.4000000000001</v>
      </c>
      <c r="D76" s="12">
        <f>C76/B76*100</f>
        <v>71.26661679231168</v>
      </c>
      <c r="F76" s="61" t="s">
        <v>70</v>
      </c>
      <c r="G76" s="58">
        <v>1737.7</v>
      </c>
      <c r="H76" s="32">
        <v>1144.9000000000001</v>
      </c>
      <c r="I76" s="64">
        <f>H76/G76*100</f>
        <v>65.885941186626013</v>
      </c>
    </row>
    <row r="77" spans="1:9" ht="54.75" customHeight="1" thickBot="1">
      <c r="A77" s="42" t="s">
        <v>33</v>
      </c>
      <c r="B77" s="12">
        <f>B76/G76*100</f>
        <v>100</v>
      </c>
      <c r="C77" s="48">
        <f>C76/H76*100</f>
        <v>108.16665210935452</v>
      </c>
      <c r="D77" s="1" t="s">
        <v>8</v>
      </c>
      <c r="F77" s="61" t="s">
        <v>33</v>
      </c>
      <c r="G77" s="77">
        <f>G76/1400*100</f>
        <v>124.12142857142858</v>
      </c>
      <c r="H77" s="66">
        <f>H76/857.9*100</f>
        <v>133.45378249213195</v>
      </c>
      <c r="I77" s="58" t="s">
        <v>8</v>
      </c>
    </row>
    <row r="78" spans="1:9" ht="19.5" thickBot="1">
      <c r="A78" s="100" t="s">
        <v>34</v>
      </c>
      <c r="B78" s="101"/>
      <c r="C78" s="101"/>
      <c r="D78" s="102"/>
      <c r="F78" s="103" t="s">
        <v>34</v>
      </c>
      <c r="G78" s="104"/>
      <c r="H78" s="104"/>
      <c r="I78" s="105"/>
    </row>
    <row r="79" spans="1:9" ht="53.25" customHeight="1" thickBot="1">
      <c r="A79" s="42" t="s">
        <v>71</v>
      </c>
      <c r="B79" s="18">
        <v>358.5</v>
      </c>
      <c r="C79" s="32">
        <v>159.71</v>
      </c>
      <c r="D79" s="12">
        <f>C79/B79*100</f>
        <v>44.549511854951191</v>
      </c>
      <c r="F79" s="61" t="s">
        <v>71</v>
      </c>
      <c r="G79" s="58">
        <v>358.5</v>
      </c>
      <c r="H79" s="59">
        <v>148.4</v>
      </c>
      <c r="I79" s="64">
        <f>H79/G79*100</f>
        <v>41.394700139470011</v>
      </c>
    </row>
    <row r="80" spans="1:9" ht="44.25" customHeight="1" thickBot="1">
      <c r="A80" s="42" t="s">
        <v>31</v>
      </c>
      <c r="B80" s="12">
        <f>B79/G79*100</f>
        <v>100</v>
      </c>
      <c r="C80" s="48">
        <f>C79/H79*100</f>
        <v>107.62129380053909</v>
      </c>
      <c r="D80" s="1" t="s">
        <v>8</v>
      </c>
      <c r="F80" s="61" t="s">
        <v>31</v>
      </c>
      <c r="G80" s="77">
        <f>G79/374.9*100</f>
        <v>95.625500133368902</v>
      </c>
      <c r="H80" s="66">
        <f>H79/159.9*100</f>
        <v>92.808005003126965</v>
      </c>
      <c r="I80" s="58" t="s">
        <v>8</v>
      </c>
    </row>
    <row r="81" spans="1:8188" ht="55.5" customHeight="1" thickBot="1">
      <c r="A81" s="42" t="s">
        <v>72</v>
      </c>
      <c r="B81" s="18">
        <v>16.37</v>
      </c>
      <c r="C81" s="32">
        <v>6.38</v>
      </c>
      <c r="D81" s="12">
        <f>C81/B81*100</f>
        <v>38.973732437385458</v>
      </c>
      <c r="F81" s="61" t="s">
        <v>72</v>
      </c>
      <c r="G81" s="58">
        <v>16.37</v>
      </c>
      <c r="H81" s="59">
        <v>6.22</v>
      </c>
      <c r="I81" s="64">
        <f>H81/G81*100</f>
        <v>37.99633475870494</v>
      </c>
    </row>
    <row r="82" spans="1:8188" ht="38.25" thickBot="1">
      <c r="A82" s="42" t="s">
        <v>31</v>
      </c>
      <c r="B82" s="12">
        <f>B81/G81*100</f>
        <v>100</v>
      </c>
      <c r="C82" s="48">
        <f>C81/H81*100</f>
        <v>102.57234726688102</v>
      </c>
      <c r="D82" s="1" t="s">
        <v>8</v>
      </c>
      <c r="F82" s="61" t="s">
        <v>31</v>
      </c>
      <c r="G82" s="77">
        <f>G81/18.53*100</f>
        <v>88.343227199136535</v>
      </c>
      <c r="H82" s="66">
        <f>H81/8.7*100</f>
        <v>71.494252873563227</v>
      </c>
      <c r="I82" s="58" t="s">
        <v>8</v>
      </c>
    </row>
    <row r="83" spans="1:8188" ht="37.5" customHeight="1" thickBot="1">
      <c r="A83" s="42" t="s">
        <v>73</v>
      </c>
      <c r="B83" s="18">
        <v>36.86</v>
      </c>
      <c r="C83" s="18">
        <v>15.2</v>
      </c>
      <c r="D83" s="12">
        <f>C83/B83*100</f>
        <v>41.237113402061851</v>
      </c>
      <c r="F83" s="61" t="s">
        <v>73</v>
      </c>
      <c r="G83" s="58">
        <v>36.86</v>
      </c>
      <c r="H83" s="59">
        <v>14.1</v>
      </c>
      <c r="I83" s="64">
        <f>H83/G83*100</f>
        <v>38.252848616386323</v>
      </c>
    </row>
    <row r="84" spans="1:8188" ht="38.25" thickBot="1">
      <c r="A84" s="42" t="s">
        <v>31</v>
      </c>
      <c r="B84" s="12">
        <f>B83/G83*100</f>
        <v>100</v>
      </c>
      <c r="C84" s="48">
        <f>C83/H83*100</f>
        <v>107.80141843971631</v>
      </c>
      <c r="D84" s="1" t="s">
        <v>8</v>
      </c>
      <c r="F84" s="61" t="s">
        <v>31</v>
      </c>
      <c r="G84" s="77">
        <f>G83/37.9*100</f>
        <v>97.25593667546174</v>
      </c>
      <c r="H84" s="66">
        <f>H83/16.8*100</f>
        <v>83.928571428571416</v>
      </c>
      <c r="I84" s="58" t="s">
        <v>8</v>
      </c>
    </row>
    <row r="85" spans="1:8188" ht="51" customHeight="1" thickBot="1">
      <c r="A85" s="100" t="s">
        <v>35</v>
      </c>
      <c r="B85" s="101"/>
      <c r="C85" s="101"/>
      <c r="D85" s="102"/>
      <c r="F85" s="103" t="s">
        <v>35</v>
      </c>
      <c r="G85" s="104"/>
      <c r="H85" s="104"/>
      <c r="I85" s="105"/>
    </row>
    <row r="86" spans="1:8188" ht="19.5" hidden="1" customHeight="1" thickBot="1">
      <c r="A86" s="42" t="s">
        <v>36</v>
      </c>
      <c r="B86" s="1">
        <v>39</v>
      </c>
      <c r="C86" s="18">
        <v>35</v>
      </c>
      <c r="D86" s="26">
        <f>C86/B86*100</f>
        <v>89.743589743589752</v>
      </c>
      <c r="F86" s="61" t="s">
        <v>36</v>
      </c>
      <c r="G86" s="58">
        <v>39</v>
      </c>
      <c r="H86" s="59">
        <v>35</v>
      </c>
      <c r="I86" s="64">
        <f>H86/G86*100</f>
        <v>89.743589743589752</v>
      </c>
    </row>
    <row r="87" spans="1:8188" ht="19.5" hidden="1" customHeight="1" thickBot="1">
      <c r="A87" s="41" t="s">
        <v>37</v>
      </c>
      <c r="B87" s="43">
        <v>29.4</v>
      </c>
      <c r="C87" s="33">
        <v>30.9</v>
      </c>
      <c r="D87" s="36" t="s">
        <v>38</v>
      </c>
      <c r="F87" s="107" t="s">
        <v>37</v>
      </c>
      <c r="G87" s="109">
        <v>43.6</v>
      </c>
      <c r="H87" s="111">
        <v>41.7</v>
      </c>
      <c r="I87" s="76" t="s">
        <v>38</v>
      </c>
    </row>
    <row r="88" spans="1:8188" ht="123" customHeight="1" thickBot="1">
      <c r="A88" s="50" t="s">
        <v>37</v>
      </c>
      <c r="B88" s="51">
        <v>41.1</v>
      </c>
      <c r="C88" s="92">
        <v>39.799999999999997</v>
      </c>
      <c r="D88" s="12" t="s">
        <v>78</v>
      </c>
      <c r="E88" s="152"/>
      <c r="F88" s="121"/>
      <c r="G88" s="122"/>
      <c r="H88" s="123"/>
      <c r="I88" s="77" t="s">
        <v>79</v>
      </c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58"/>
      <c r="BZ88" s="158"/>
      <c r="CA88" s="158"/>
      <c r="CB88" s="158"/>
      <c r="CC88" s="158"/>
      <c r="CD88" s="158"/>
      <c r="CE88" s="158"/>
      <c r="CF88" s="158"/>
      <c r="CG88" s="158"/>
      <c r="CH88" s="158"/>
      <c r="CI88" s="158"/>
      <c r="CJ88" s="158"/>
      <c r="CK88" s="158"/>
      <c r="CL88" s="158"/>
      <c r="CM88" s="158"/>
      <c r="CN88" s="158"/>
      <c r="CO88" s="158"/>
      <c r="CP88" s="158"/>
      <c r="CQ88" s="158"/>
      <c r="CR88" s="158"/>
      <c r="CS88" s="158"/>
      <c r="CT88" s="158"/>
      <c r="CU88" s="158"/>
      <c r="CV88" s="158"/>
      <c r="CW88" s="158"/>
      <c r="CX88" s="158"/>
      <c r="CY88" s="158"/>
      <c r="CZ88" s="158"/>
      <c r="DA88" s="158"/>
      <c r="DB88" s="158"/>
      <c r="DC88" s="158"/>
      <c r="DD88" s="158"/>
      <c r="DE88" s="158"/>
      <c r="DF88" s="158"/>
      <c r="DG88" s="158"/>
      <c r="DH88" s="158"/>
      <c r="DI88" s="158"/>
      <c r="DJ88" s="158"/>
      <c r="DK88" s="158"/>
      <c r="DL88" s="158"/>
      <c r="DM88" s="158"/>
      <c r="DN88" s="158"/>
      <c r="DO88" s="158"/>
      <c r="DP88" s="158"/>
      <c r="DQ88" s="158"/>
      <c r="DR88" s="158"/>
      <c r="DS88" s="158"/>
      <c r="DT88" s="158"/>
      <c r="DU88" s="158"/>
      <c r="DV88" s="158"/>
      <c r="DW88" s="158"/>
      <c r="DX88" s="158"/>
      <c r="DY88" s="158"/>
      <c r="DZ88" s="158"/>
      <c r="EA88" s="158"/>
      <c r="EB88" s="158"/>
      <c r="EC88" s="158"/>
      <c r="ED88" s="158"/>
      <c r="EE88" s="158"/>
      <c r="EF88" s="158"/>
      <c r="EG88" s="158"/>
      <c r="EH88" s="158"/>
      <c r="EI88" s="158"/>
      <c r="EJ88" s="158"/>
      <c r="EK88" s="158"/>
      <c r="EL88" s="158"/>
      <c r="EM88" s="158"/>
      <c r="EN88" s="158"/>
      <c r="EO88" s="158"/>
      <c r="EP88" s="158"/>
      <c r="EQ88" s="158"/>
      <c r="ER88" s="158"/>
      <c r="ES88" s="158"/>
      <c r="ET88" s="158"/>
      <c r="EU88" s="158"/>
      <c r="EV88" s="158"/>
      <c r="EW88" s="158"/>
      <c r="EX88" s="158"/>
      <c r="EY88" s="158"/>
      <c r="EZ88" s="158"/>
      <c r="FA88" s="158"/>
      <c r="FB88" s="158"/>
      <c r="FC88" s="158"/>
      <c r="FD88" s="158"/>
      <c r="FE88" s="158"/>
      <c r="FF88" s="158"/>
      <c r="FG88" s="158"/>
      <c r="FH88" s="158"/>
      <c r="FI88" s="158"/>
      <c r="FJ88" s="158"/>
      <c r="FK88" s="158"/>
      <c r="FL88" s="158"/>
      <c r="FM88" s="158"/>
      <c r="FN88" s="158"/>
      <c r="FO88" s="158"/>
      <c r="FP88" s="158"/>
      <c r="FQ88" s="158"/>
      <c r="FR88" s="158"/>
      <c r="FS88" s="158"/>
      <c r="FT88" s="158"/>
      <c r="FU88" s="158"/>
      <c r="FV88" s="158"/>
      <c r="FW88" s="158"/>
      <c r="FX88" s="158"/>
      <c r="FY88" s="158"/>
      <c r="FZ88" s="158"/>
      <c r="GA88" s="158"/>
      <c r="GB88" s="158"/>
      <c r="GC88" s="158"/>
      <c r="GD88" s="158"/>
      <c r="GE88" s="158"/>
      <c r="GF88" s="158"/>
      <c r="GG88" s="158"/>
      <c r="GH88" s="158"/>
      <c r="GI88" s="158"/>
      <c r="GJ88" s="158"/>
      <c r="GK88" s="158"/>
      <c r="GL88" s="158"/>
      <c r="GM88" s="158"/>
      <c r="GN88" s="158"/>
      <c r="GO88" s="158"/>
      <c r="GP88" s="158"/>
      <c r="GQ88" s="158"/>
      <c r="GR88" s="158"/>
      <c r="GS88" s="158"/>
      <c r="GT88" s="158"/>
      <c r="GU88" s="158"/>
      <c r="GV88" s="158"/>
      <c r="GW88" s="158"/>
      <c r="GX88" s="158"/>
      <c r="GY88" s="158"/>
      <c r="GZ88" s="158"/>
      <c r="HA88" s="158"/>
      <c r="HB88" s="158"/>
      <c r="HC88" s="158"/>
      <c r="HD88" s="158"/>
      <c r="HE88" s="158"/>
      <c r="HF88" s="158"/>
      <c r="HG88" s="158"/>
      <c r="HH88" s="158"/>
      <c r="HI88" s="158"/>
      <c r="HJ88" s="158"/>
      <c r="HK88" s="158"/>
      <c r="HL88" s="158"/>
      <c r="HM88" s="158"/>
      <c r="HN88" s="158"/>
      <c r="HO88" s="158"/>
      <c r="HP88" s="158"/>
      <c r="HQ88" s="158"/>
      <c r="HR88" s="158"/>
      <c r="HS88" s="158"/>
      <c r="HT88" s="158"/>
      <c r="HU88" s="158"/>
      <c r="HV88" s="158"/>
      <c r="HW88" s="158"/>
      <c r="HX88" s="158"/>
      <c r="HY88" s="158"/>
      <c r="HZ88" s="158"/>
      <c r="IA88" s="158"/>
      <c r="IB88" s="158"/>
      <c r="IC88" s="158"/>
      <c r="ID88" s="158"/>
      <c r="IE88" s="158"/>
      <c r="IF88" s="158"/>
      <c r="IG88" s="158"/>
      <c r="IH88" s="158"/>
      <c r="II88" s="158"/>
      <c r="IJ88" s="158"/>
      <c r="IK88" s="158"/>
      <c r="IL88" s="158"/>
      <c r="IM88" s="158"/>
      <c r="IN88" s="158"/>
      <c r="IO88" s="158"/>
      <c r="IP88" s="158"/>
      <c r="IQ88" s="158"/>
      <c r="IR88" s="158"/>
      <c r="IS88" s="158"/>
      <c r="IT88" s="158"/>
      <c r="IU88" s="158"/>
      <c r="IV88" s="158"/>
      <c r="IW88" s="158"/>
      <c r="IX88" s="158"/>
      <c r="IY88" s="158"/>
      <c r="IZ88" s="158"/>
      <c r="JA88" s="158"/>
      <c r="JB88" s="158"/>
      <c r="JC88" s="158"/>
      <c r="JD88" s="158"/>
      <c r="JE88" s="158"/>
      <c r="JF88" s="158"/>
      <c r="JG88" s="158"/>
      <c r="JH88" s="158"/>
      <c r="JI88" s="158"/>
      <c r="JJ88" s="158"/>
      <c r="JK88" s="158"/>
      <c r="JL88" s="158"/>
      <c r="JM88" s="158"/>
      <c r="JN88" s="158"/>
      <c r="JO88" s="158"/>
      <c r="JP88" s="158"/>
      <c r="JQ88" s="158"/>
      <c r="JR88" s="158"/>
      <c r="JS88" s="158"/>
      <c r="JT88" s="158"/>
      <c r="JU88" s="158"/>
      <c r="JV88" s="158"/>
      <c r="JW88" s="158"/>
      <c r="JX88" s="158"/>
      <c r="JY88" s="158"/>
      <c r="JZ88" s="158"/>
      <c r="KA88" s="158"/>
      <c r="KB88" s="158"/>
      <c r="KC88" s="158"/>
      <c r="KD88" s="158"/>
      <c r="KE88" s="158"/>
      <c r="KF88" s="158"/>
      <c r="KG88" s="158"/>
      <c r="KH88" s="158"/>
      <c r="KI88" s="158"/>
      <c r="KJ88" s="158"/>
      <c r="KK88" s="158"/>
      <c r="KL88" s="158"/>
      <c r="KM88" s="158"/>
      <c r="KN88" s="158"/>
      <c r="KO88" s="158"/>
      <c r="KP88" s="158"/>
      <c r="KQ88" s="158"/>
      <c r="KR88" s="158"/>
      <c r="KS88" s="158"/>
      <c r="KT88" s="158"/>
      <c r="KU88" s="158"/>
      <c r="KV88" s="158"/>
      <c r="KW88" s="158"/>
      <c r="KX88" s="158"/>
      <c r="KY88" s="158"/>
      <c r="KZ88" s="158"/>
      <c r="LA88" s="158"/>
      <c r="LB88" s="158"/>
      <c r="LC88" s="158"/>
      <c r="LD88" s="158"/>
      <c r="LE88" s="158"/>
      <c r="LF88" s="158"/>
      <c r="LG88" s="158"/>
      <c r="LH88" s="158"/>
      <c r="LI88" s="158"/>
      <c r="LJ88" s="158"/>
      <c r="LK88" s="158"/>
      <c r="LL88" s="158"/>
      <c r="LM88" s="158"/>
      <c r="LN88" s="158"/>
      <c r="LO88" s="158"/>
      <c r="LP88" s="158"/>
      <c r="LQ88" s="158"/>
      <c r="LR88" s="158"/>
      <c r="LS88" s="158"/>
      <c r="LT88" s="158"/>
      <c r="LU88" s="158"/>
      <c r="LV88" s="158"/>
      <c r="LW88" s="158"/>
      <c r="LX88" s="158"/>
      <c r="LY88" s="158"/>
      <c r="LZ88" s="158"/>
      <c r="MA88" s="158"/>
      <c r="MB88" s="158"/>
      <c r="MC88" s="158"/>
      <c r="MD88" s="158"/>
      <c r="ME88" s="158"/>
      <c r="MF88" s="158"/>
      <c r="MG88" s="158"/>
      <c r="MH88" s="158"/>
      <c r="MI88" s="158"/>
      <c r="MJ88" s="158"/>
      <c r="MK88" s="158"/>
      <c r="ML88" s="158"/>
      <c r="MM88" s="158"/>
      <c r="MN88" s="158"/>
      <c r="MO88" s="158"/>
      <c r="MP88" s="158"/>
      <c r="MQ88" s="158"/>
      <c r="MR88" s="158"/>
      <c r="MS88" s="158"/>
      <c r="MT88" s="158"/>
      <c r="MU88" s="158"/>
      <c r="MV88" s="158"/>
      <c r="MW88" s="158"/>
      <c r="MX88" s="158"/>
      <c r="MY88" s="158"/>
      <c r="MZ88" s="158"/>
      <c r="NA88" s="158"/>
      <c r="NB88" s="158"/>
      <c r="NC88" s="158"/>
      <c r="ND88" s="158"/>
      <c r="NE88" s="158"/>
      <c r="NF88" s="158"/>
      <c r="NG88" s="158"/>
      <c r="NH88" s="158"/>
      <c r="NI88" s="158"/>
      <c r="NJ88" s="158"/>
      <c r="NK88" s="158"/>
      <c r="NL88" s="158"/>
      <c r="NM88" s="158"/>
      <c r="NN88" s="158"/>
      <c r="NO88" s="158"/>
      <c r="NP88" s="158"/>
      <c r="NQ88" s="158"/>
      <c r="NR88" s="158"/>
      <c r="NS88" s="158"/>
      <c r="NT88" s="158"/>
      <c r="NU88" s="158"/>
      <c r="NV88" s="158"/>
      <c r="NW88" s="158"/>
      <c r="NX88" s="158"/>
      <c r="NY88" s="158"/>
      <c r="NZ88" s="158"/>
      <c r="OA88" s="158"/>
      <c r="OB88" s="158"/>
      <c r="OC88" s="158"/>
      <c r="OD88" s="158"/>
      <c r="OE88" s="158"/>
      <c r="OF88" s="158"/>
      <c r="OG88" s="158"/>
      <c r="OH88" s="158"/>
      <c r="OI88" s="158"/>
      <c r="OJ88" s="158"/>
      <c r="OK88" s="158"/>
      <c r="OL88" s="158"/>
      <c r="OM88" s="158"/>
      <c r="ON88" s="158"/>
      <c r="OO88" s="158"/>
      <c r="OP88" s="158"/>
      <c r="OQ88" s="158"/>
      <c r="OR88" s="158"/>
      <c r="OS88" s="158"/>
      <c r="OT88" s="158"/>
      <c r="OU88" s="158"/>
      <c r="OV88" s="158"/>
      <c r="OW88" s="158"/>
      <c r="OX88" s="158"/>
      <c r="OY88" s="158"/>
      <c r="OZ88" s="158"/>
      <c r="PA88" s="158"/>
      <c r="PB88" s="158"/>
      <c r="PC88" s="158"/>
      <c r="PD88" s="158"/>
      <c r="PE88" s="158"/>
      <c r="PF88" s="158"/>
      <c r="PG88" s="158"/>
      <c r="PH88" s="158"/>
      <c r="PI88" s="158"/>
      <c r="PJ88" s="158"/>
      <c r="PK88" s="158"/>
      <c r="PL88" s="158"/>
      <c r="PM88" s="158"/>
      <c r="PN88" s="158"/>
      <c r="PO88" s="158"/>
      <c r="PP88" s="158"/>
      <c r="PQ88" s="158"/>
      <c r="PR88" s="158"/>
      <c r="PS88" s="158"/>
      <c r="PT88" s="158"/>
      <c r="PU88" s="158"/>
      <c r="PV88" s="158"/>
      <c r="PW88" s="158"/>
      <c r="PX88" s="158"/>
      <c r="PY88" s="158"/>
      <c r="PZ88" s="158"/>
      <c r="QA88" s="158"/>
      <c r="QB88" s="158"/>
      <c r="QC88" s="158"/>
      <c r="QD88" s="158"/>
      <c r="QE88" s="158"/>
      <c r="QF88" s="158"/>
      <c r="QG88" s="158"/>
      <c r="QH88" s="158"/>
      <c r="QI88" s="158"/>
      <c r="QJ88" s="158"/>
      <c r="QK88" s="158"/>
      <c r="QL88" s="158"/>
      <c r="QM88" s="158"/>
      <c r="QN88" s="158"/>
      <c r="QO88" s="158"/>
      <c r="QP88" s="158"/>
      <c r="QQ88" s="158"/>
      <c r="QR88" s="158"/>
      <c r="QS88" s="158"/>
      <c r="QT88" s="158"/>
      <c r="QU88" s="158"/>
      <c r="QV88" s="158"/>
      <c r="QW88" s="158"/>
      <c r="QX88" s="158"/>
      <c r="QY88" s="158"/>
      <c r="QZ88" s="158"/>
      <c r="RA88" s="158"/>
      <c r="RB88" s="158"/>
      <c r="RC88" s="158"/>
      <c r="RD88" s="158"/>
      <c r="RE88" s="158"/>
      <c r="RF88" s="158"/>
      <c r="RG88" s="158"/>
      <c r="RH88" s="158"/>
      <c r="RI88" s="158"/>
      <c r="RJ88" s="158"/>
      <c r="RK88" s="158"/>
      <c r="RL88" s="158"/>
      <c r="RM88" s="158"/>
      <c r="RN88" s="158"/>
      <c r="RO88" s="158"/>
      <c r="RP88" s="158"/>
      <c r="RQ88" s="158"/>
      <c r="RR88" s="158"/>
      <c r="RS88" s="158"/>
      <c r="RT88" s="158"/>
      <c r="RU88" s="158"/>
      <c r="RV88" s="158"/>
      <c r="RW88" s="158"/>
      <c r="RX88" s="158"/>
      <c r="RY88" s="158"/>
      <c r="RZ88" s="158"/>
      <c r="SA88" s="158"/>
      <c r="SB88" s="158"/>
      <c r="SC88" s="158"/>
      <c r="SD88" s="158"/>
      <c r="SE88" s="158"/>
      <c r="SF88" s="158"/>
      <c r="SG88" s="158"/>
      <c r="SH88" s="158"/>
      <c r="SI88" s="158"/>
      <c r="SJ88" s="158"/>
      <c r="SK88" s="158"/>
      <c r="SL88" s="158"/>
      <c r="SM88" s="158"/>
      <c r="SN88" s="158"/>
      <c r="SO88" s="158"/>
      <c r="SP88" s="158"/>
      <c r="SQ88" s="158"/>
      <c r="SR88" s="158"/>
      <c r="SS88" s="158"/>
      <c r="ST88" s="158"/>
      <c r="SU88" s="158"/>
      <c r="SV88" s="158"/>
      <c r="SW88" s="158"/>
      <c r="SX88" s="158"/>
      <c r="SY88" s="158"/>
      <c r="SZ88" s="158"/>
      <c r="TA88" s="158"/>
      <c r="TB88" s="158"/>
      <c r="TC88" s="158"/>
      <c r="TD88" s="158"/>
      <c r="TE88" s="158"/>
      <c r="TF88" s="158"/>
      <c r="TG88" s="158"/>
      <c r="TH88" s="158"/>
      <c r="TI88" s="158"/>
      <c r="TJ88" s="158"/>
      <c r="TK88" s="158"/>
      <c r="TL88" s="158"/>
      <c r="TM88" s="158"/>
      <c r="TN88" s="158"/>
      <c r="TO88" s="158"/>
      <c r="TP88" s="158"/>
      <c r="TQ88" s="158"/>
      <c r="TR88" s="158"/>
      <c r="TS88" s="158"/>
      <c r="TT88" s="158"/>
      <c r="TU88" s="158"/>
      <c r="TV88" s="158"/>
      <c r="TW88" s="158"/>
      <c r="TX88" s="158"/>
      <c r="TY88" s="158"/>
      <c r="TZ88" s="158"/>
      <c r="UA88" s="158"/>
      <c r="UB88" s="158"/>
      <c r="UC88" s="158"/>
      <c r="UD88" s="158"/>
      <c r="UE88" s="158"/>
      <c r="UF88" s="158"/>
      <c r="UG88" s="158"/>
      <c r="UH88" s="158"/>
      <c r="UI88" s="158"/>
      <c r="UJ88" s="158"/>
      <c r="UK88" s="158"/>
      <c r="UL88" s="158"/>
      <c r="UM88" s="158"/>
      <c r="UN88" s="158"/>
      <c r="UO88" s="158"/>
      <c r="UP88" s="158"/>
      <c r="UQ88" s="158"/>
      <c r="UR88" s="158"/>
      <c r="US88" s="158"/>
      <c r="UT88" s="158"/>
      <c r="UU88" s="158"/>
      <c r="UV88" s="158"/>
      <c r="UW88" s="158"/>
      <c r="UX88" s="158"/>
      <c r="UY88" s="158"/>
      <c r="UZ88" s="158"/>
      <c r="VA88" s="158"/>
      <c r="VB88" s="158"/>
      <c r="VC88" s="158"/>
      <c r="VD88" s="158"/>
      <c r="VE88" s="158"/>
      <c r="VF88" s="158"/>
      <c r="VG88" s="158"/>
      <c r="VH88" s="158"/>
      <c r="VI88" s="158"/>
      <c r="VJ88" s="158"/>
      <c r="VK88" s="158"/>
      <c r="VL88" s="158"/>
      <c r="VM88" s="158"/>
      <c r="VN88" s="158"/>
      <c r="VO88" s="158"/>
      <c r="VP88" s="158"/>
      <c r="VQ88" s="158"/>
      <c r="VR88" s="158"/>
      <c r="VS88" s="158"/>
      <c r="VT88" s="158"/>
      <c r="VU88" s="158"/>
      <c r="VV88" s="158"/>
      <c r="VW88" s="158"/>
      <c r="VX88" s="158"/>
      <c r="VY88" s="158"/>
      <c r="VZ88" s="158"/>
      <c r="WA88" s="158"/>
      <c r="WB88" s="158"/>
      <c r="WC88" s="158"/>
      <c r="WD88" s="158"/>
      <c r="WE88" s="158"/>
      <c r="WF88" s="158"/>
      <c r="WG88" s="158"/>
      <c r="WH88" s="158"/>
      <c r="WI88" s="158"/>
      <c r="WJ88" s="158"/>
      <c r="WK88" s="158"/>
      <c r="WL88" s="158"/>
      <c r="WM88" s="158"/>
      <c r="WN88" s="158"/>
      <c r="WO88" s="158"/>
      <c r="WP88" s="158"/>
      <c r="WQ88" s="158"/>
      <c r="WR88" s="158"/>
      <c r="WS88" s="158"/>
      <c r="WT88" s="158"/>
      <c r="WU88" s="158"/>
      <c r="WV88" s="158"/>
      <c r="WW88" s="158"/>
      <c r="WX88" s="158"/>
      <c r="WY88" s="158"/>
      <c r="WZ88" s="158"/>
      <c r="XA88" s="158"/>
      <c r="XB88" s="158"/>
      <c r="XC88" s="158"/>
      <c r="XD88" s="158"/>
      <c r="XE88" s="158"/>
      <c r="XF88" s="158"/>
      <c r="XG88" s="158"/>
      <c r="XH88" s="158"/>
      <c r="XI88" s="158"/>
      <c r="XJ88" s="158"/>
      <c r="XK88" s="158"/>
      <c r="XL88" s="158"/>
      <c r="XM88" s="158"/>
      <c r="XN88" s="158"/>
      <c r="XO88" s="158"/>
      <c r="XP88" s="158"/>
      <c r="XQ88" s="158"/>
      <c r="XR88" s="158"/>
      <c r="XS88" s="158"/>
      <c r="XT88" s="158"/>
      <c r="XU88" s="158"/>
      <c r="XV88" s="158"/>
      <c r="XW88" s="158"/>
      <c r="XX88" s="158"/>
      <c r="XY88" s="158"/>
      <c r="XZ88" s="158"/>
      <c r="YA88" s="158"/>
      <c r="YB88" s="158"/>
      <c r="YC88" s="158"/>
      <c r="YD88" s="158"/>
      <c r="YE88" s="158"/>
      <c r="YF88" s="158"/>
      <c r="YG88" s="158"/>
      <c r="YH88" s="158"/>
      <c r="YI88" s="158"/>
      <c r="YJ88" s="158"/>
      <c r="YK88" s="158"/>
      <c r="YL88" s="158"/>
      <c r="YM88" s="158"/>
      <c r="YN88" s="158"/>
      <c r="YO88" s="158"/>
      <c r="YP88" s="158"/>
      <c r="YQ88" s="158"/>
      <c r="YR88" s="158"/>
      <c r="YS88" s="158"/>
      <c r="YT88" s="158"/>
      <c r="YU88" s="158"/>
      <c r="YV88" s="158"/>
      <c r="YW88" s="158"/>
      <c r="YX88" s="158"/>
      <c r="YY88" s="158"/>
      <c r="YZ88" s="158"/>
      <c r="ZA88" s="158"/>
      <c r="ZB88" s="158"/>
      <c r="ZC88" s="158"/>
      <c r="ZD88" s="158"/>
      <c r="ZE88" s="158"/>
      <c r="ZF88" s="158"/>
      <c r="ZG88" s="158"/>
      <c r="ZH88" s="158"/>
      <c r="ZI88" s="158"/>
      <c r="ZJ88" s="158"/>
      <c r="ZK88" s="158"/>
      <c r="ZL88" s="158"/>
      <c r="ZM88" s="158"/>
      <c r="ZN88" s="158"/>
      <c r="ZO88" s="158"/>
      <c r="ZP88" s="158"/>
      <c r="ZQ88" s="158"/>
      <c r="ZR88" s="158"/>
      <c r="ZS88" s="158"/>
      <c r="ZT88" s="158"/>
      <c r="ZU88" s="158"/>
      <c r="ZV88" s="158"/>
      <c r="ZW88" s="158"/>
      <c r="ZX88" s="158"/>
      <c r="ZY88" s="158"/>
      <c r="ZZ88" s="158"/>
      <c r="AAA88" s="158"/>
      <c r="AAB88" s="158"/>
      <c r="AAC88" s="158"/>
      <c r="AAD88" s="158"/>
      <c r="AAE88" s="158"/>
      <c r="AAF88" s="158"/>
      <c r="AAG88" s="158"/>
      <c r="AAH88" s="158"/>
      <c r="AAI88" s="158"/>
      <c r="AAJ88" s="158"/>
      <c r="AAK88" s="158"/>
      <c r="AAL88" s="158"/>
      <c r="AAM88" s="158"/>
      <c r="AAN88" s="158"/>
      <c r="AAO88" s="158"/>
      <c r="AAP88" s="158"/>
      <c r="AAQ88" s="158"/>
      <c r="AAR88" s="158"/>
      <c r="AAS88" s="158"/>
      <c r="AAT88" s="158"/>
      <c r="AAU88" s="158"/>
      <c r="AAV88" s="158"/>
      <c r="AAW88" s="158"/>
      <c r="AAX88" s="158"/>
      <c r="AAY88" s="158"/>
      <c r="AAZ88" s="158"/>
      <c r="ABA88" s="158"/>
      <c r="ABB88" s="158"/>
      <c r="ABC88" s="158"/>
      <c r="ABD88" s="158"/>
      <c r="ABE88" s="158"/>
      <c r="ABF88" s="158"/>
      <c r="ABG88" s="158"/>
      <c r="ABH88" s="158"/>
      <c r="ABI88" s="158"/>
      <c r="ABJ88" s="158"/>
      <c r="ABK88" s="158"/>
      <c r="ABL88" s="158"/>
      <c r="ABM88" s="158"/>
      <c r="ABN88" s="158"/>
      <c r="ABO88" s="158"/>
      <c r="ABP88" s="158"/>
      <c r="ABQ88" s="158"/>
      <c r="ABR88" s="158"/>
      <c r="ABS88" s="158"/>
      <c r="ABT88" s="158"/>
      <c r="ABU88" s="158"/>
      <c r="ABV88" s="158"/>
      <c r="ABW88" s="158"/>
      <c r="ABX88" s="158"/>
      <c r="ABY88" s="158"/>
      <c r="ABZ88" s="158"/>
      <c r="ACA88" s="158"/>
      <c r="ACB88" s="158"/>
      <c r="ACC88" s="158"/>
      <c r="ACD88" s="158"/>
      <c r="ACE88" s="158"/>
      <c r="ACF88" s="158"/>
      <c r="ACG88" s="158"/>
      <c r="ACH88" s="158"/>
      <c r="ACI88" s="158"/>
      <c r="ACJ88" s="158"/>
      <c r="ACK88" s="158"/>
      <c r="ACL88" s="158"/>
      <c r="ACM88" s="158"/>
      <c r="ACN88" s="158"/>
      <c r="ACO88" s="158"/>
      <c r="ACP88" s="158"/>
      <c r="ACQ88" s="158"/>
      <c r="ACR88" s="158"/>
      <c r="ACS88" s="158"/>
      <c r="ACT88" s="158"/>
      <c r="ACU88" s="158"/>
      <c r="ACV88" s="158"/>
      <c r="ACW88" s="158"/>
      <c r="ACX88" s="158"/>
      <c r="ACY88" s="158"/>
      <c r="ACZ88" s="158"/>
      <c r="ADA88" s="158"/>
      <c r="ADB88" s="158"/>
      <c r="ADC88" s="158"/>
      <c r="ADD88" s="158"/>
      <c r="ADE88" s="158"/>
      <c r="ADF88" s="158"/>
      <c r="ADG88" s="158"/>
      <c r="ADH88" s="158"/>
      <c r="ADI88" s="158"/>
      <c r="ADJ88" s="158"/>
      <c r="ADK88" s="158"/>
      <c r="ADL88" s="158"/>
      <c r="ADM88" s="158"/>
      <c r="ADN88" s="158"/>
      <c r="ADO88" s="158"/>
      <c r="ADP88" s="158"/>
      <c r="ADQ88" s="158"/>
      <c r="ADR88" s="158"/>
      <c r="ADS88" s="158"/>
      <c r="ADT88" s="158"/>
      <c r="ADU88" s="158"/>
      <c r="ADV88" s="158"/>
      <c r="ADW88" s="158"/>
      <c r="ADX88" s="158"/>
      <c r="ADY88" s="158"/>
      <c r="ADZ88" s="158"/>
      <c r="AEA88" s="158"/>
      <c r="AEB88" s="158"/>
      <c r="AEC88" s="158"/>
      <c r="AED88" s="158"/>
      <c r="AEE88" s="158"/>
      <c r="AEF88" s="158"/>
      <c r="AEG88" s="158"/>
      <c r="AEH88" s="158"/>
      <c r="AEI88" s="158"/>
      <c r="AEJ88" s="158"/>
      <c r="AEK88" s="158"/>
      <c r="AEL88" s="158"/>
      <c r="AEM88" s="158"/>
      <c r="AEN88" s="158"/>
      <c r="AEO88" s="158"/>
      <c r="AEP88" s="158"/>
      <c r="AEQ88" s="158"/>
      <c r="AER88" s="158"/>
      <c r="AES88" s="158"/>
      <c r="AET88" s="158"/>
      <c r="AEU88" s="158"/>
      <c r="AEV88" s="158"/>
      <c r="AEW88" s="158"/>
      <c r="AEX88" s="158"/>
      <c r="AEY88" s="158"/>
      <c r="AEZ88" s="158"/>
      <c r="AFA88" s="158"/>
      <c r="AFB88" s="158"/>
      <c r="AFC88" s="158"/>
      <c r="AFD88" s="158"/>
      <c r="AFE88" s="158"/>
      <c r="AFF88" s="158"/>
      <c r="AFG88" s="158"/>
      <c r="AFH88" s="158"/>
      <c r="AFI88" s="158"/>
      <c r="AFJ88" s="158"/>
      <c r="AFK88" s="158"/>
      <c r="AFL88" s="158"/>
      <c r="AFM88" s="158"/>
      <c r="AFN88" s="158"/>
      <c r="AFO88" s="158"/>
      <c r="AFP88" s="158"/>
      <c r="AFQ88" s="158"/>
      <c r="AFR88" s="158"/>
      <c r="AFS88" s="158"/>
      <c r="AFT88" s="158"/>
      <c r="AFU88" s="158"/>
      <c r="AFV88" s="158"/>
      <c r="AFW88" s="158"/>
      <c r="AFX88" s="158"/>
      <c r="AFY88" s="158"/>
      <c r="AFZ88" s="158"/>
      <c r="AGA88" s="158"/>
      <c r="AGB88" s="158"/>
      <c r="AGC88" s="158"/>
      <c r="AGD88" s="158"/>
      <c r="AGE88" s="158"/>
      <c r="AGF88" s="158"/>
      <c r="AGG88" s="158"/>
      <c r="AGH88" s="158"/>
      <c r="AGI88" s="158"/>
      <c r="AGJ88" s="158"/>
      <c r="AGK88" s="158"/>
      <c r="AGL88" s="158"/>
      <c r="AGM88" s="158"/>
      <c r="AGN88" s="158"/>
      <c r="AGO88" s="158"/>
      <c r="AGP88" s="158"/>
      <c r="AGQ88" s="158"/>
      <c r="AGR88" s="158"/>
      <c r="AGS88" s="158"/>
      <c r="AGT88" s="158"/>
      <c r="AGU88" s="158"/>
      <c r="AGV88" s="158"/>
      <c r="AGW88" s="158"/>
      <c r="AGX88" s="158"/>
      <c r="AGY88" s="158"/>
      <c r="AGZ88" s="158"/>
      <c r="AHA88" s="158"/>
      <c r="AHB88" s="158"/>
      <c r="AHC88" s="158"/>
      <c r="AHD88" s="158"/>
      <c r="AHE88" s="158"/>
      <c r="AHF88" s="158"/>
      <c r="AHG88" s="158"/>
      <c r="AHH88" s="158"/>
      <c r="AHI88" s="158"/>
      <c r="AHJ88" s="158"/>
      <c r="AHK88" s="158"/>
      <c r="AHL88" s="158"/>
      <c r="AHM88" s="158"/>
      <c r="AHN88" s="158"/>
      <c r="AHO88" s="158"/>
      <c r="AHP88" s="158"/>
      <c r="AHQ88" s="158"/>
      <c r="AHR88" s="158"/>
      <c r="AHS88" s="158"/>
      <c r="AHT88" s="158"/>
      <c r="AHU88" s="158"/>
      <c r="AHV88" s="158"/>
      <c r="AHW88" s="158"/>
      <c r="AHX88" s="158"/>
      <c r="AHY88" s="158"/>
      <c r="AHZ88" s="158"/>
      <c r="AIA88" s="158"/>
      <c r="AIB88" s="158"/>
      <c r="AIC88" s="158"/>
      <c r="AID88" s="158"/>
      <c r="AIE88" s="158"/>
      <c r="AIF88" s="158"/>
      <c r="AIG88" s="158"/>
      <c r="AIH88" s="158"/>
      <c r="AII88" s="158"/>
      <c r="AIJ88" s="158"/>
      <c r="AIK88" s="158"/>
      <c r="AIL88" s="158"/>
      <c r="AIM88" s="158"/>
      <c r="AIN88" s="158"/>
      <c r="AIO88" s="158"/>
      <c r="AIP88" s="158"/>
      <c r="AIQ88" s="158"/>
      <c r="AIR88" s="158"/>
      <c r="AIS88" s="158"/>
      <c r="AIT88" s="158"/>
      <c r="AIU88" s="158"/>
      <c r="AIV88" s="158"/>
      <c r="AIW88" s="158"/>
      <c r="AIX88" s="158"/>
      <c r="AIY88" s="158"/>
      <c r="AIZ88" s="158"/>
      <c r="AJA88" s="158"/>
      <c r="AJB88" s="158"/>
      <c r="AJC88" s="158"/>
      <c r="AJD88" s="158"/>
      <c r="AJE88" s="158"/>
      <c r="AJF88" s="158"/>
      <c r="AJG88" s="158"/>
      <c r="AJH88" s="158"/>
      <c r="AJI88" s="158"/>
      <c r="AJJ88" s="158"/>
      <c r="AJK88" s="158"/>
      <c r="AJL88" s="158"/>
      <c r="AJM88" s="158"/>
      <c r="AJN88" s="158"/>
      <c r="AJO88" s="158"/>
      <c r="AJP88" s="158"/>
      <c r="AJQ88" s="158"/>
      <c r="AJR88" s="158"/>
      <c r="AJS88" s="158"/>
      <c r="AJT88" s="158"/>
      <c r="AJU88" s="158"/>
      <c r="AJV88" s="158"/>
      <c r="AJW88" s="158"/>
      <c r="AJX88" s="158"/>
      <c r="AJY88" s="158"/>
      <c r="AJZ88" s="158"/>
      <c r="AKA88" s="158"/>
      <c r="AKB88" s="158"/>
      <c r="AKC88" s="158"/>
      <c r="AKD88" s="158"/>
      <c r="AKE88" s="158"/>
      <c r="AKF88" s="158"/>
      <c r="AKG88" s="158"/>
      <c r="AKH88" s="158"/>
      <c r="AKI88" s="158"/>
      <c r="AKJ88" s="158"/>
      <c r="AKK88" s="158"/>
      <c r="AKL88" s="158"/>
      <c r="AKM88" s="158"/>
      <c r="AKN88" s="158"/>
      <c r="AKO88" s="158"/>
      <c r="AKP88" s="158"/>
      <c r="AKQ88" s="158"/>
      <c r="AKR88" s="158"/>
      <c r="AKS88" s="158"/>
      <c r="AKT88" s="158"/>
      <c r="AKU88" s="158"/>
      <c r="AKV88" s="158"/>
      <c r="AKW88" s="158"/>
      <c r="AKX88" s="158"/>
      <c r="AKY88" s="158"/>
      <c r="AKZ88" s="158"/>
      <c r="ALA88" s="158"/>
      <c r="ALB88" s="158"/>
      <c r="ALC88" s="158"/>
      <c r="ALD88" s="158"/>
      <c r="ALE88" s="158"/>
      <c r="ALF88" s="158"/>
      <c r="ALG88" s="158"/>
      <c r="ALH88" s="158"/>
      <c r="ALI88" s="158"/>
      <c r="ALJ88" s="158"/>
      <c r="ALK88" s="158"/>
      <c r="ALL88" s="158"/>
      <c r="ALM88" s="158"/>
      <c r="ALN88" s="158"/>
      <c r="ALO88" s="158"/>
      <c r="ALP88" s="158"/>
      <c r="ALQ88" s="158"/>
      <c r="ALR88" s="158"/>
      <c r="ALS88" s="158"/>
      <c r="ALT88" s="158"/>
      <c r="ALU88" s="158"/>
      <c r="ALV88" s="158"/>
      <c r="ALW88" s="158"/>
      <c r="ALX88" s="158"/>
      <c r="ALY88" s="158"/>
      <c r="ALZ88" s="158"/>
      <c r="AMA88" s="158"/>
      <c r="AMB88" s="158"/>
      <c r="AMC88" s="158"/>
      <c r="AMD88" s="158"/>
      <c r="AME88" s="158"/>
      <c r="AMF88" s="158"/>
      <c r="AMG88" s="158"/>
      <c r="AMH88" s="158"/>
      <c r="AMI88" s="158"/>
      <c r="AMJ88" s="158"/>
      <c r="AMK88" s="158"/>
      <c r="AML88" s="158"/>
      <c r="AMM88" s="158"/>
      <c r="AMN88" s="158"/>
      <c r="AMO88" s="158"/>
      <c r="AMP88" s="158"/>
      <c r="AMQ88" s="158"/>
      <c r="AMR88" s="158"/>
      <c r="AMS88" s="158"/>
      <c r="AMT88" s="158"/>
      <c r="AMU88" s="158"/>
      <c r="AMV88" s="158"/>
      <c r="AMW88" s="158"/>
      <c r="AMX88" s="158"/>
      <c r="AMY88" s="158"/>
      <c r="AMZ88" s="158"/>
      <c r="ANA88" s="158"/>
      <c r="ANB88" s="158"/>
      <c r="ANC88" s="158"/>
      <c r="AND88" s="158"/>
      <c r="ANE88" s="158"/>
      <c r="ANF88" s="158"/>
      <c r="ANG88" s="158"/>
      <c r="ANH88" s="158"/>
      <c r="ANI88" s="158"/>
      <c r="ANJ88" s="158"/>
      <c r="ANK88" s="158"/>
      <c r="ANL88" s="158"/>
      <c r="ANM88" s="158"/>
      <c r="ANN88" s="158"/>
      <c r="ANO88" s="158"/>
      <c r="ANP88" s="158"/>
      <c r="ANQ88" s="158"/>
      <c r="ANR88" s="158"/>
      <c r="ANS88" s="158"/>
      <c r="ANT88" s="158"/>
      <c r="ANU88" s="158"/>
      <c r="ANV88" s="158"/>
      <c r="ANW88" s="158"/>
      <c r="ANX88" s="158"/>
      <c r="ANY88" s="158"/>
      <c r="ANZ88" s="158"/>
      <c r="AOA88" s="158"/>
      <c r="AOB88" s="158"/>
      <c r="AOC88" s="158"/>
      <c r="AOD88" s="158"/>
      <c r="AOE88" s="158"/>
      <c r="AOF88" s="158"/>
      <c r="AOG88" s="158"/>
      <c r="AOH88" s="158"/>
      <c r="AOI88" s="158"/>
      <c r="AOJ88" s="158"/>
      <c r="AOK88" s="158"/>
      <c r="AOL88" s="158"/>
      <c r="AOM88" s="158"/>
      <c r="AON88" s="158"/>
      <c r="AOO88" s="158"/>
      <c r="AOP88" s="158"/>
      <c r="AOQ88" s="158"/>
      <c r="AOR88" s="158"/>
      <c r="AOS88" s="158"/>
      <c r="AOT88" s="158"/>
      <c r="AOU88" s="158"/>
      <c r="AOV88" s="158"/>
      <c r="AOW88" s="158"/>
      <c r="AOX88" s="158"/>
      <c r="AOY88" s="158"/>
      <c r="AOZ88" s="158"/>
      <c r="APA88" s="158"/>
      <c r="APB88" s="158"/>
      <c r="APC88" s="158"/>
      <c r="APD88" s="158"/>
      <c r="APE88" s="158"/>
      <c r="APF88" s="158"/>
      <c r="APG88" s="158"/>
      <c r="APH88" s="158"/>
      <c r="API88" s="158"/>
      <c r="APJ88" s="158"/>
      <c r="APK88" s="158"/>
      <c r="APL88" s="158"/>
      <c r="APM88" s="158"/>
      <c r="APN88" s="158"/>
      <c r="APO88" s="158"/>
      <c r="APP88" s="158"/>
      <c r="APQ88" s="158"/>
      <c r="APR88" s="158"/>
      <c r="APS88" s="158"/>
      <c r="APT88" s="158"/>
      <c r="APU88" s="158"/>
      <c r="APV88" s="158"/>
      <c r="APW88" s="158"/>
      <c r="APX88" s="158"/>
      <c r="APY88" s="158"/>
      <c r="APZ88" s="158"/>
      <c r="AQA88" s="158"/>
      <c r="AQB88" s="158"/>
      <c r="AQC88" s="158"/>
      <c r="AQD88" s="158"/>
      <c r="AQE88" s="158"/>
      <c r="AQF88" s="158"/>
      <c r="AQG88" s="158"/>
      <c r="AQH88" s="158"/>
      <c r="AQI88" s="158"/>
      <c r="AQJ88" s="158"/>
      <c r="AQK88" s="158"/>
      <c r="AQL88" s="158"/>
      <c r="AQM88" s="158"/>
      <c r="AQN88" s="158"/>
      <c r="AQO88" s="158"/>
      <c r="AQP88" s="158"/>
      <c r="AQQ88" s="158"/>
      <c r="AQR88" s="158"/>
      <c r="AQS88" s="158"/>
      <c r="AQT88" s="158"/>
      <c r="AQU88" s="158"/>
      <c r="AQV88" s="158"/>
      <c r="AQW88" s="158"/>
      <c r="AQX88" s="158"/>
      <c r="AQY88" s="158"/>
      <c r="AQZ88" s="158"/>
      <c r="ARA88" s="158"/>
      <c r="ARB88" s="158"/>
      <c r="ARC88" s="158"/>
      <c r="ARD88" s="158"/>
      <c r="ARE88" s="158"/>
      <c r="ARF88" s="158"/>
      <c r="ARG88" s="158"/>
      <c r="ARH88" s="158"/>
      <c r="ARI88" s="158"/>
      <c r="ARJ88" s="158"/>
      <c r="ARK88" s="158"/>
      <c r="ARL88" s="158"/>
      <c r="ARM88" s="158"/>
      <c r="ARN88" s="158"/>
      <c r="ARO88" s="158"/>
      <c r="ARP88" s="158"/>
      <c r="ARQ88" s="158"/>
      <c r="ARR88" s="158"/>
      <c r="ARS88" s="158"/>
      <c r="ART88" s="158"/>
      <c r="ARU88" s="158"/>
      <c r="ARV88" s="158"/>
      <c r="ARW88" s="158"/>
      <c r="ARX88" s="158"/>
      <c r="ARY88" s="158"/>
      <c r="ARZ88" s="158"/>
      <c r="ASA88" s="158"/>
      <c r="ASB88" s="158"/>
      <c r="ASC88" s="158"/>
      <c r="ASD88" s="158"/>
      <c r="ASE88" s="158"/>
      <c r="ASF88" s="158"/>
      <c r="ASG88" s="158"/>
      <c r="ASH88" s="158"/>
      <c r="ASI88" s="158"/>
      <c r="ASJ88" s="158"/>
      <c r="ASK88" s="158"/>
      <c r="ASL88" s="158"/>
      <c r="ASM88" s="158"/>
      <c r="ASN88" s="158"/>
      <c r="ASO88" s="158"/>
      <c r="ASP88" s="158"/>
      <c r="ASQ88" s="158"/>
      <c r="ASR88" s="158"/>
      <c r="ASS88" s="158"/>
      <c r="AST88" s="158"/>
      <c r="ASU88" s="158"/>
      <c r="ASV88" s="158"/>
      <c r="ASW88" s="158"/>
      <c r="ASX88" s="158"/>
      <c r="ASY88" s="158"/>
      <c r="ASZ88" s="158"/>
      <c r="ATA88" s="158"/>
      <c r="ATB88" s="158"/>
      <c r="ATC88" s="158"/>
      <c r="ATD88" s="158"/>
      <c r="ATE88" s="158"/>
      <c r="ATF88" s="158"/>
      <c r="ATG88" s="158"/>
      <c r="ATH88" s="158"/>
      <c r="ATI88" s="158"/>
      <c r="ATJ88" s="158"/>
      <c r="ATK88" s="158"/>
      <c r="ATL88" s="158"/>
      <c r="ATM88" s="158"/>
      <c r="ATN88" s="158"/>
      <c r="ATO88" s="158"/>
      <c r="ATP88" s="158"/>
      <c r="ATQ88" s="158"/>
      <c r="ATR88" s="158"/>
      <c r="ATS88" s="158"/>
      <c r="ATT88" s="158"/>
      <c r="ATU88" s="158"/>
      <c r="ATV88" s="158"/>
      <c r="ATW88" s="158"/>
      <c r="ATX88" s="158"/>
      <c r="ATY88" s="158"/>
      <c r="ATZ88" s="158"/>
      <c r="AUA88" s="158"/>
      <c r="AUB88" s="158"/>
      <c r="AUC88" s="158"/>
      <c r="AUD88" s="158"/>
      <c r="AUE88" s="158"/>
      <c r="AUF88" s="158"/>
      <c r="AUG88" s="158"/>
      <c r="AUH88" s="158"/>
      <c r="AUI88" s="158"/>
      <c r="AUJ88" s="158"/>
      <c r="AUK88" s="158"/>
      <c r="AUL88" s="158"/>
      <c r="AUM88" s="158"/>
      <c r="AUN88" s="158"/>
      <c r="AUO88" s="158"/>
      <c r="AUP88" s="158"/>
      <c r="AUQ88" s="158"/>
      <c r="AUR88" s="158"/>
      <c r="AUS88" s="158"/>
      <c r="AUT88" s="158"/>
      <c r="AUU88" s="158"/>
      <c r="AUV88" s="158"/>
      <c r="AUW88" s="158"/>
      <c r="AUX88" s="158"/>
      <c r="AUY88" s="158"/>
      <c r="AUZ88" s="158"/>
      <c r="AVA88" s="158"/>
      <c r="AVB88" s="158"/>
      <c r="AVC88" s="158"/>
      <c r="AVD88" s="158"/>
      <c r="AVE88" s="158"/>
      <c r="AVF88" s="158"/>
      <c r="AVG88" s="158"/>
      <c r="AVH88" s="158"/>
      <c r="AVI88" s="158"/>
      <c r="AVJ88" s="158"/>
      <c r="AVK88" s="158"/>
      <c r="AVL88" s="158"/>
      <c r="AVM88" s="158"/>
      <c r="AVN88" s="158"/>
      <c r="AVO88" s="158"/>
      <c r="AVP88" s="158"/>
      <c r="AVQ88" s="158"/>
      <c r="AVR88" s="158"/>
      <c r="AVS88" s="158"/>
      <c r="AVT88" s="158"/>
      <c r="AVU88" s="158"/>
      <c r="AVV88" s="158"/>
      <c r="AVW88" s="158"/>
      <c r="AVX88" s="158"/>
      <c r="AVY88" s="158"/>
      <c r="AVZ88" s="158"/>
      <c r="AWA88" s="158"/>
      <c r="AWB88" s="158"/>
      <c r="AWC88" s="158"/>
      <c r="AWD88" s="158"/>
      <c r="AWE88" s="158"/>
      <c r="AWF88" s="158"/>
      <c r="AWG88" s="158"/>
      <c r="AWH88" s="158"/>
      <c r="AWI88" s="158"/>
      <c r="AWJ88" s="158"/>
      <c r="AWK88" s="158"/>
      <c r="AWL88" s="158"/>
      <c r="AWM88" s="158"/>
      <c r="AWN88" s="158"/>
      <c r="AWO88" s="158"/>
      <c r="AWP88" s="158"/>
      <c r="AWQ88" s="158"/>
      <c r="AWR88" s="158"/>
      <c r="AWS88" s="158"/>
      <c r="AWT88" s="158"/>
      <c r="AWU88" s="158"/>
      <c r="AWV88" s="158"/>
      <c r="AWW88" s="158"/>
      <c r="AWX88" s="158"/>
      <c r="AWY88" s="158"/>
      <c r="AWZ88" s="158"/>
      <c r="AXA88" s="158"/>
      <c r="AXB88" s="158"/>
      <c r="AXC88" s="158"/>
      <c r="AXD88" s="158"/>
      <c r="AXE88" s="158"/>
      <c r="AXF88" s="158"/>
      <c r="AXG88" s="158"/>
      <c r="AXH88" s="158"/>
      <c r="AXI88" s="158"/>
      <c r="AXJ88" s="158"/>
      <c r="AXK88" s="158"/>
      <c r="AXL88" s="158"/>
      <c r="AXM88" s="158"/>
      <c r="AXN88" s="158"/>
      <c r="AXO88" s="158"/>
      <c r="AXP88" s="158"/>
      <c r="AXQ88" s="158"/>
      <c r="AXR88" s="158"/>
      <c r="AXS88" s="158"/>
      <c r="AXT88" s="158"/>
      <c r="AXU88" s="158"/>
      <c r="AXV88" s="158"/>
      <c r="AXW88" s="158"/>
      <c r="AXX88" s="158"/>
      <c r="AXY88" s="158"/>
      <c r="AXZ88" s="158"/>
      <c r="AYA88" s="158"/>
      <c r="AYB88" s="158"/>
      <c r="AYC88" s="158"/>
      <c r="AYD88" s="158"/>
      <c r="AYE88" s="158"/>
      <c r="AYF88" s="158"/>
      <c r="AYG88" s="158"/>
      <c r="AYH88" s="158"/>
      <c r="AYI88" s="158"/>
      <c r="AYJ88" s="158"/>
      <c r="AYK88" s="158"/>
      <c r="AYL88" s="158"/>
      <c r="AYM88" s="158"/>
      <c r="AYN88" s="158"/>
      <c r="AYO88" s="158"/>
      <c r="AYP88" s="158"/>
      <c r="AYQ88" s="158"/>
      <c r="AYR88" s="158"/>
      <c r="AYS88" s="158"/>
      <c r="AYT88" s="158"/>
      <c r="AYU88" s="158"/>
      <c r="AYV88" s="158"/>
      <c r="AYW88" s="158"/>
      <c r="AYX88" s="158"/>
      <c r="AYY88" s="158"/>
      <c r="AYZ88" s="158"/>
      <c r="AZA88" s="158"/>
      <c r="AZB88" s="158"/>
      <c r="AZC88" s="158"/>
      <c r="AZD88" s="158"/>
      <c r="AZE88" s="158"/>
      <c r="AZF88" s="158"/>
      <c r="AZG88" s="158"/>
      <c r="AZH88" s="158"/>
      <c r="AZI88" s="158"/>
      <c r="AZJ88" s="158"/>
      <c r="AZK88" s="158"/>
      <c r="AZL88" s="158"/>
      <c r="AZM88" s="158"/>
      <c r="AZN88" s="158"/>
      <c r="AZO88" s="158"/>
      <c r="AZP88" s="158"/>
      <c r="AZQ88" s="158"/>
      <c r="AZR88" s="158"/>
      <c r="AZS88" s="158"/>
      <c r="AZT88" s="158"/>
      <c r="AZU88" s="158"/>
      <c r="AZV88" s="158"/>
      <c r="AZW88" s="158"/>
      <c r="AZX88" s="158"/>
      <c r="AZY88" s="158"/>
      <c r="AZZ88" s="158"/>
      <c r="BAA88" s="158"/>
      <c r="BAB88" s="158"/>
      <c r="BAC88" s="158"/>
      <c r="BAD88" s="158"/>
      <c r="BAE88" s="158"/>
      <c r="BAF88" s="158"/>
      <c r="BAG88" s="158"/>
      <c r="BAH88" s="158"/>
      <c r="BAI88" s="158"/>
      <c r="BAJ88" s="158"/>
      <c r="BAK88" s="158"/>
      <c r="BAL88" s="158"/>
      <c r="BAM88" s="158"/>
      <c r="BAN88" s="158"/>
      <c r="BAO88" s="158"/>
      <c r="BAP88" s="158"/>
      <c r="BAQ88" s="158"/>
      <c r="BAR88" s="158"/>
      <c r="BAS88" s="158"/>
      <c r="BAT88" s="158"/>
      <c r="BAU88" s="158"/>
      <c r="BAV88" s="158"/>
      <c r="BAW88" s="158"/>
      <c r="BAX88" s="158"/>
      <c r="BAY88" s="158"/>
      <c r="BAZ88" s="158"/>
      <c r="BBA88" s="158"/>
      <c r="BBB88" s="158"/>
      <c r="BBC88" s="158"/>
      <c r="BBD88" s="158"/>
      <c r="BBE88" s="158"/>
      <c r="BBF88" s="158"/>
      <c r="BBG88" s="158"/>
      <c r="BBH88" s="158"/>
      <c r="BBI88" s="158"/>
      <c r="BBJ88" s="158"/>
      <c r="BBK88" s="158"/>
      <c r="BBL88" s="158"/>
      <c r="BBM88" s="158"/>
      <c r="BBN88" s="158"/>
      <c r="BBO88" s="158"/>
      <c r="BBP88" s="158"/>
      <c r="BBQ88" s="158"/>
      <c r="BBR88" s="158"/>
      <c r="BBS88" s="158"/>
      <c r="BBT88" s="158"/>
      <c r="BBU88" s="158"/>
      <c r="BBV88" s="158"/>
      <c r="BBW88" s="158"/>
      <c r="BBX88" s="158"/>
      <c r="BBY88" s="158"/>
      <c r="BBZ88" s="158"/>
      <c r="BCA88" s="158"/>
      <c r="BCB88" s="158"/>
      <c r="BCC88" s="158"/>
      <c r="BCD88" s="158"/>
      <c r="BCE88" s="158"/>
      <c r="BCF88" s="158"/>
      <c r="BCG88" s="158"/>
      <c r="BCH88" s="158"/>
      <c r="BCI88" s="158"/>
      <c r="BCJ88" s="158"/>
      <c r="BCK88" s="158"/>
      <c r="BCL88" s="158"/>
      <c r="BCM88" s="158"/>
      <c r="BCN88" s="158"/>
      <c r="BCO88" s="158"/>
      <c r="BCP88" s="158"/>
      <c r="BCQ88" s="158"/>
      <c r="BCR88" s="158"/>
      <c r="BCS88" s="158"/>
      <c r="BCT88" s="158"/>
      <c r="BCU88" s="158"/>
      <c r="BCV88" s="158"/>
      <c r="BCW88" s="158"/>
      <c r="BCX88" s="158"/>
      <c r="BCY88" s="158"/>
      <c r="BCZ88" s="158"/>
      <c r="BDA88" s="158"/>
      <c r="BDB88" s="158"/>
      <c r="BDC88" s="158"/>
      <c r="BDD88" s="158"/>
      <c r="BDE88" s="158"/>
      <c r="BDF88" s="158"/>
      <c r="BDG88" s="158"/>
      <c r="BDH88" s="158"/>
      <c r="BDI88" s="158"/>
      <c r="BDJ88" s="158"/>
      <c r="BDK88" s="158"/>
      <c r="BDL88" s="158"/>
      <c r="BDM88" s="158"/>
      <c r="BDN88" s="158"/>
      <c r="BDO88" s="158"/>
      <c r="BDP88" s="158"/>
      <c r="BDQ88" s="158"/>
      <c r="BDR88" s="158"/>
      <c r="BDS88" s="158"/>
      <c r="BDT88" s="158"/>
      <c r="BDU88" s="158"/>
      <c r="BDV88" s="158"/>
      <c r="BDW88" s="158"/>
      <c r="BDX88" s="158"/>
      <c r="BDY88" s="158"/>
      <c r="BDZ88" s="158"/>
      <c r="BEA88" s="158"/>
      <c r="BEB88" s="158"/>
      <c r="BEC88" s="158"/>
      <c r="BED88" s="158"/>
      <c r="BEE88" s="158"/>
      <c r="BEF88" s="158"/>
      <c r="BEG88" s="158"/>
      <c r="BEH88" s="158"/>
      <c r="BEI88" s="158"/>
      <c r="BEJ88" s="158"/>
      <c r="BEK88" s="158"/>
      <c r="BEL88" s="158"/>
      <c r="BEM88" s="158"/>
      <c r="BEN88" s="158"/>
      <c r="BEO88" s="158"/>
      <c r="BEP88" s="158"/>
      <c r="BEQ88" s="158"/>
      <c r="BER88" s="158"/>
      <c r="BES88" s="158"/>
      <c r="BET88" s="158"/>
      <c r="BEU88" s="158"/>
      <c r="BEV88" s="158"/>
      <c r="BEW88" s="158"/>
      <c r="BEX88" s="158"/>
      <c r="BEY88" s="158"/>
      <c r="BEZ88" s="158"/>
      <c r="BFA88" s="158"/>
      <c r="BFB88" s="158"/>
      <c r="BFC88" s="158"/>
      <c r="BFD88" s="158"/>
      <c r="BFE88" s="158"/>
      <c r="BFF88" s="158"/>
      <c r="BFG88" s="158"/>
      <c r="BFH88" s="158"/>
      <c r="BFI88" s="158"/>
      <c r="BFJ88" s="158"/>
      <c r="BFK88" s="158"/>
      <c r="BFL88" s="158"/>
      <c r="BFM88" s="158"/>
      <c r="BFN88" s="158"/>
      <c r="BFO88" s="158"/>
      <c r="BFP88" s="158"/>
      <c r="BFQ88" s="158"/>
      <c r="BFR88" s="158"/>
      <c r="BFS88" s="158"/>
      <c r="BFT88" s="158"/>
      <c r="BFU88" s="158"/>
      <c r="BFV88" s="158"/>
      <c r="BFW88" s="158"/>
      <c r="BFX88" s="158"/>
      <c r="BFY88" s="158"/>
      <c r="BFZ88" s="158"/>
      <c r="BGA88" s="158"/>
      <c r="BGB88" s="158"/>
      <c r="BGC88" s="158"/>
      <c r="BGD88" s="158"/>
      <c r="BGE88" s="158"/>
      <c r="BGF88" s="158"/>
      <c r="BGG88" s="158"/>
      <c r="BGH88" s="158"/>
      <c r="BGI88" s="158"/>
      <c r="BGJ88" s="158"/>
      <c r="BGK88" s="158"/>
      <c r="BGL88" s="158"/>
      <c r="BGM88" s="158"/>
      <c r="BGN88" s="158"/>
      <c r="BGO88" s="158"/>
      <c r="BGP88" s="158"/>
      <c r="BGQ88" s="158"/>
      <c r="BGR88" s="158"/>
      <c r="BGS88" s="158"/>
      <c r="BGT88" s="158"/>
      <c r="BGU88" s="158"/>
      <c r="BGV88" s="158"/>
      <c r="BGW88" s="158"/>
      <c r="BGX88" s="158"/>
      <c r="BGY88" s="158"/>
      <c r="BGZ88" s="158"/>
      <c r="BHA88" s="158"/>
      <c r="BHB88" s="158"/>
      <c r="BHC88" s="158"/>
      <c r="BHD88" s="158"/>
      <c r="BHE88" s="158"/>
      <c r="BHF88" s="158"/>
      <c r="BHG88" s="158"/>
      <c r="BHH88" s="158"/>
      <c r="BHI88" s="158"/>
      <c r="BHJ88" s="158"/>
      <c r="BHK88" s="158"/>
      <c r="BHL88" s="158"/>
      <c r="BHM88" s="158"/>
      <c r="BHN88" s="158"/>
      <c r="BHO88" s="158"/>
      <c r="BHP88" s="158"/>
      <c r="BHQ88" s="158"/>
      <c r="BHR88" s="158"/>
      <c r="BHS88" s="158"/>
      <c r="BHT88" s="158"/>
      <c r="BHU88" s="158"/>
      <c r="BHV88" s="158"/>
      <c r="BHW88" s="158"/>
      <c r="BHX88" s="158"/>
      <c r="BHY88" s="158"/>
      <c r="BHZ88" s="158"/>
      <c r="BIA88" s="158"/>
      <c r="BIB88" s="158"/>
      <c r="BIC88" s="158"/>
      <c r="BID88" s="158"/>
      <c r="BIE88" s="158"/>
      <c r="BIF88" s="158"/>
      <c r="BIG88" s="158"/>
      <c r="BIH88" s="158"/>
      <c r="BII88" s="158"/>
      <c r="BIJ88" s="158"/>
      <c r="BIK88" s="158"/>
      <c r="BIL88" s="158"/>
      <c r="BIM88" s="158"/>
      <c r="BIN88" s="158"/>
      <c r="BIO88" s="158"/>
      <c r="BIP88" s="158"/>
      <c r="BIQ88" s="158"/>
      <c r="BIR88" s="158"/>
      <c r="BIS88" s="158"/>
      <c r="BIT88" s="158"/>
      <c r="BIU88" s="158"/>
      <c r="BIV88" s="158"/>
      <c r="BIW88" s="158"/>
      <c r="BIX88" s="158"/>
      <c r="BIY88" s="158"/>
      <c r="BIZ88" s="158"/>
      <c r="BJA88" s="158"/>
      <c r="BJB88" s="158"/>
      <c r="BJC88" s="158"/>
      <c r="BJD88" s="158"/>
      <c r="BJE88" s="158"/>
      <c r="BJF88" s="158"/>
      <c r="BJG88" s="158"/>
      <c r="BJH88" s="158"/>
      <c r="BJI88" s="158"/>
      <c r="BJJ88" s="158"/>
      <c r="BJK88" s="158"/>
      <c r="BJL88" s="158"/>
      <c r="BJM88" s="158"/>
      <c r="BJN88" s="158"/>
      <c r="BJO88" s="158"/>
      <c r="BJP88" s="158"/>
      <c r="BJQ88" s="158"/>
      <c r="BJR88" s="158"/>
      <c r="BJS88" s="158"/>
      <c r="BJT88" s="158"/>
      <c r="BJU88" s="158"/>
      <c r="BJV88" s="158"/>
      <c r="BJW88" s="158"/>
      <c r="BJX88" s="158"/>
      <c r="BJY88" s="158"/>
      <c r="BJZ88" s="158"/>
      <c r="BKA88" s="158"/>
      <c r="BKB88" s="158"/>
      <c r="BKC88" s="158"/>
      <c r="BKD88" s="158"/>
      <c r="BKE88" s="158"/>
      <c r="BKF88" s="158"/>
      <c r="BKG88" s="158"/>
      <c r="BKH88" s="158"/>
      <c r="BKI88" s="158"/>
      <c r="BKJ88" s="158"/>
      <c r="BKK88" s="158"/>
      <c r="BKL88" s="158"/>
      <c r="BKM88" s="158"/>
      <c r="BKN88" s="158"/>
      <c r="BKO88" s="158"/>
      <c r="BKP88" s="158"/>
      <c r="BKQ88" s="158"/>
      <c r="BKR88" s="158"/>
      <c r="BKS88" s="158"/>
      <c r="BKT88" s="158"/>
      <c r="BKU88" s="158"/>
      <c r="BKV88" s="158"/>
      <c r="BKW88" s="158"/>
      <c r="BKX88" s="158"/>
      <c r="BKY88" s="158"/>
      <c r="BKZ88" s="158"/>
      <c r="BLA88" s="158"/>
      <c r="BLB88" s="158"/>
      <c r="BLC88" s="158"/>
      <c r="BLD88" s="158"/>
      <c r="BLE88" s="158"/>
      <c r="BLF88" s="158"/>
      <c r="BLG88" s="158"/>
      <c r="BLH88" s="158"/>
      <c r="BLI88" s="158"/>
      <c r="BLJ88" s="158"/>
      <c r="BLK88" s="158"/>
      <c r="BLL88" s="158"/>
      <c r="BLM88" s="158"/>
      <c r="BLN88" s="158"/>
      <c r="BLO88" s="158"/>
      <c r="BLP88" s="158"/>
      <c r="BLQ88" s="158"/>
      <c r="BLR88" s="158"/>
      <c r="BLS88" s="158"/>
      <c r="BLT88" s="158"/>
      <c r="BLU88" s="158"/>
      <c r="BLV88" s="158"/>
      <c r="BLW88" s="158"/>
      <c r="BLX88" s="158"/>
      <c r="BLY88" s="158"/>
      <c r="BLZ88" s="158"/>
      <c r="BMA88" s="158"/>
      <c r="BMB88" s="158"/>
      <c r="BMC88" s="158"/>
      <c r="BMD88" s="158"/>
      <c r="BME88" s="158"/>
      <c r="BMF88" s="158"/>
      <c r="BMG88" s="158"/>
      <c r="BMH88" s="158"/>
      <c r="BMI88" s="158"/>
      <c r="BMJ88" s="158"/>
      <c r="BMK88" s="158"/>
      <c r="BML88" s="158"/>
      <c r="BMM88" s="158"/>
      <c r="BMN88" s="158"/>
      <c r="BMO88" s="158"/>
      <c r="BMP88" s="158"/>
      <c r="BMQ88" s="158"/>
      <c r="BMR88" s="158"/>
      <c r="BMS88" s="158"/>
      <c r="BMT88" s="158"/>
      <c r="BMU88" s="158"/>
      <c r="BMV88" s="158"/>
      <c r="BMW88" s="158"/>
      <c r="BMX88" s="158"/>
      <c r="BMY88" s="158"/>
      <c r="BMZ88" s="158"/>
      <c r="BNA88" s="158"/>
      <c r="BNB88" s="158"/>
      <c r="BNC88" s="158"/>
      <c r="BND88" s="158"/>
      <c r="BNE88" s="158"/>
      <c r="BNF88" s="158"/>
      <c r="BNG88" s="158"/>
      <c r="BNH88" s="158"/>
      <c r="BNI88" s="158"/>
      <c r="BNJ88" s="158"/>
      <c r="BNK88" s="158"/>
      <c r="BNL88" s="158"/>
      <c r="BNM88" s="158"/>
      <c r="BNN88" s="158"/>
      <c r="BNO88" s="158"/>
      <c r="BNP88" s="158"/>
      <c r="BNQ88" s="158"/>
      <c r="BNR88" s="158"/>
      <c r="BNS88" s="158"/>
      <c r="BNT88" s="158"/>
      <c r="BNU88" s="158"/>
      <c r="BNV88" s="158"/>
      <c r="BNW88" s="158"/>
      <c r="BNX88" s="158"/>
      <c r="BNY88" s="158"/>
      <c r="BNZ88" s="158"/>
      <c r="BOA88" s="158"/>
      <c r="BOB88" s="158"/>
      <c r="BOC88" s="158"/>
      <c r="BOD88" s="158"/>
      <c r="BOE88" s="158"/>
      <c r="BOF88" s="158"/>
      <c r="BOG88" s="158"/>
      <c r="BOH88" s="158"/>
      <c r="BOI88" s="158"/>
      <c r="BOJ88" s="158"/>
      <c r="BOK88" s="158"/>
      <c r="BOL88" s="158"/>
      <c r="BOM88" s="158"/>
      <c r="BON88" s="158"/>
      <c r="BOO88" s="158"/>
      <c r="BOP88" s="158"/>
      <c r="BOQ88" s="158"/>
      <c r="BOR88" s="158"/>
      <c r="BOS88" s="158"/>
      <c r="BOT88" s="158"/>
      <c r="BOU88" s="158"/>
      <c r="BOV88" s="158"/>
      <c r="BOW88" s="158"/>
      <c r="BOX88" s="158"/>
      <c r="BOY88" s="158"/>
      <c r="BOZ88" s="158"/>
      <c r="BPA88" s="158"/>
      <c r="BPB88" s="158"/>
      <c r="BPC88" s="158"/>
      <c r="BPD88" s="158"/>
      <c r="BPE88" s="158"/>
      <c r="BPF88" s="158"/>
      <c r="BPG88" s="158"/>
      <c r="BPH88" s="158"/>
      <c r="BPI88" s="158"/>
      <c r="BPJ88" s="158"/>
      <c r="BPK88" s="158"/>
      <c r="BPL88" s="158"/>
      <c r="BPM88" s="158"/>
      <c r="BPN88" s="158"/>
      <c r="BPO88" s="158"/>
      <c r="BPP88" s="158"/>
      <c r="BPQ88" s="158"/>
      <c r="BPR88" s="158"/>
      <c r="BPS88" s="158"/>
      <c r="BPT88" s="158"/>
      <c r="BPU88" s="158"/>
      <c r="BPV88" s="158"/>
      <c r="BPW88" s="158"/>
      <c r="BPX88" s="158"/>
      <c r="BPY88" s="158"/>
      <c r="BPZ88" s="158"/>
      <c r="BQA88" s="158"/>
      <c r="BQB88" s="158"/>
      <c r="BQC88" s="158"/>
      <c r="BQD88" s="158"/>
      <c r="BQE88" s="158"/>
      <c r="BQF88" s="158"/>
      <c r="BQG88" s="158"/>
      <c r="BQH88" s="158"/>
      <c r="BQI88" s="158"/>
      <c r="BQJ88" s="158"/>
      <c r="BQK88" s="158"/>
      <c r="BQL88" s="158"/>
      <c r="BQM88" s="158"/>
      <c r="BQN88" s="158"/>
      <c r="BQO88" s="158"/>
      <c r="BQP88" s="158"/>
      <c r="BQQ88" s="158"/>
      <c r="BQR88" s="158"/>
      <c r="BQS88" s="158"/>
      <c r="BQT88" s="158"/>
      <c r="BQU88" s="158"/>
      <c r="BQV88" s="158"/>
      <c r="BQW88" s="158"/>
      <c r="BQX88" s="158"/>
      <c r="BQY88" s="158"/>
      <c r="BQZ88" s="158"/>
      <c r="BRA88" s="158"/>
      <c r="BRB88" s="158"/>
      <c r="BRC88" s="158"/>
      <c r="BRD88" s="158"/>
      <c r="BRE88" s="158"/>
      <c r="BRF88" s="158"/>
      <c r="BRG88" s="158"/>
      <c r="BRH88" s="158"/>
      <c r="BRI88" s="158"/>
      <c r="BRJ88" s="158"/>
      <c r="BRK88" s="158"/>
      <c r="BRL88" s="158"/>
      <c r="BRM88" s="158"/>
      <c r="BRN88" s="158"/>
      <c r="BRO88" s="158"/>
      <c r="BRP88" s="158"/>
      <c r="BRQ88" s="158"/>
      <c r="BRR88" s="158"/>
      <c r="BRS88" s="158"/>
      <c r="BRT88" s="158"/>
      <c r="BRU88" s="158"/>
      <c r="BRV88" s="158"/>
      <c r="BRW88" s="158"/>
      <c r="BRX88" s="158"/>
      <c r="BRY88" s="158"/>
      <c r="BRZ88" s="158"/>
      <c r="BSA88" s="158"/>
      <c r="BSB88" s="158"/>
      <c r="BSC88" s="158"/>
      <c r="BSD88" s="158"/>
      <c r="BSE88" s="158"/>
      <c r="BSF88" s="158"/>
      <c r="BSG88" s="158"/>
      <c r="BSH88" s="158"/>
      <c r="BSI88" s="158"/>
      <c r="BSJ88" s="158"/>
      <c r="BSK88" s="158"/>
      <c r="BSL88" s="158"/>
      <c r="BSM88" s="158"/>
      <c r="BSN88" s="158"/>
      <c r="BSO88" s="158"/>
      <c r="BSP88" s="158"/>
      <c r="BSQ88" s="158"/>
      <c r="BSR88" s="158"/>
      <c r="BSS88" s="158"/>
      <c r="BST88" s="158"/>
      <c r="BSU88" s="158"/>
      <c r="BSV88" s="158"/>
      <c r="BSW88" s="158"/>
      <c r="BSX88" s="158"/>
      <c r="BSY88" s="158"/>
      <c r="BSZ88" s="158"/>
      <c r="BTA88" s="158"/>
      <c r="BTB88" s="158"/>
      <c r="BTC88" s="158"/>
      <c r="BTD88" s="158"/>
      <c r="BTE88" s="158"/>
      <c r="BTF88" s="158"/>
      <c r="BTG88" s="158"/>
      <c r="BTH88" s="158"/>
      <c r="BTI88" s="158"/>
      <c r="BTJ88" s="158"/>
      <c r="BTK88" s="158"/>
      <c r="BTL88" s="158"/>
      <c r="BTM88" s="158"/>
      <c r="BTN88" s="158"/>
      <c r="BTO88" s="158"/>
      <c r="BTP88" s="158"/>
      <c r="BTQ88" s="158"/>
      <c r="BTR88" s="158"/>
      <c r="BTS88" s="158"/>
      <c r="BTT88" s="158"/>
      <c r="BTU88" s="158"/>
      <c r="BTV88" s="158"/>
      <c r="BTW88" s="158"/>
      <c r="BTX88" s="158"/>
      <c r="BTY88" s="158"/>
      <c r="BTZ88" s="158"/>
      <c r="BUA88" s="158"/>
      <c r="BUB88" s="158"/>
      <c r="BUC88" s="158"/>
      <c r="BUD88" s="158"/>
      <c r="BUE88" s="158"/>
      <c r="BUF88" s="158"/>
      <c r="BUG88" s="158"/>
      <c r="BUH88" s="158"/>
      <c r="BUI88" s="158"/>
      <c r="BUJ88" s="158"/>
      <c r="BUK88" s="158"/>
      <c r="BUL88" s="158"/>
      <c r="BUM88" s="158"/>
      <c r="BUN88" s="158"/>
      <c r="BUO88" s="158"/>
      <c r="BUP88" s="158"/>
      <c r="BUQ88" s="158"/>
      <c r="BUR88" s="158"/>
      <c r="BUS88" s="158"/>
      <c r="BUT88" s="158"/>
      <c r="BUU88" s="158"/>
      <c r="BUV88" s="158"/>
      <c r="BUW88" s="158"/>
      <c r="BUX88" s="158"/>
      <c r="BUY88" s="158"/>
      <c r="BUZ88" s="158"/>
      <c r="BVA88" s="158"/>
      <c r="BVB88" s="158"/>
      <c r="BVC88" s="158"/>
      <c r="BVD88" s="158"/>
      <c r="BVE88" s="158"/>
      <c r="BVF88" s="158"/>
      <c r="BVG88" s="158"/>
      <c r="BVH88" s="158"/>
      <c r="BVI88" s="158"/>
      <c r="BVJ88" s="158"/>
      <c r="BVK88" s="158"/>
      <c r="BVL88" s="158"/>
      <c r="BVM88" s="158"/>
      <c r="BVN88" s="158"/>
      <c r="BVO88" s="158"/>
      <c r="BVP88" s="158"/>
      <c r="BVQ88" s="158"/>
      <c r="BVR88" s="158"/>
      <c r="BVS88" s="158"/>
      <c r="BVT88" s="158"/>
      <c r="BVU88" s="158"/>
      <c r="BVV88" s="158"/>
      <c r="BVW88" s="158"/>
      <c r="BVX88" s="158"/>
      <c r="BVY88" s="158"/>
      <c r="BVZ88" s="158"/>
      <c r="BWA88" s="158"/>
      <c r="BWB88" s="158"/>
      <c r="BWC88" s="158"/>
      <c r="BWD88" s="158"/>
      <c r="BWE88" s="158"/>
      <c r="BWF88" s="158"/>
      <c r="BWG88" s="158"/>
      <c r="BWH88" s="158"/>
      <c r="BWI88" s="158"/>
      <c r="BWJ88" s="158"/>
      <c r="BWK88" s="158"/>
      <c r="BWL88" s="158"/>
      <c r="BWM88" s="158"/>
      <c r="BWN88" s="158"/>
      <c r="BWO88" s="158"/>
      <c r="BWP88" s="158"/>
      <c r="BWQ88" s="158"/>
      <c r="BWR88" s="158"/>
      <c r="BWS88" s="158"/>
      <c r="BWT88" s="158"/>
      <c r="BWU88" s="158"/>
      <c r="BWV88" s="158"/>
      <c r="BWW88" s="158"/>
      <c r="BWX88" s="158"/>
      <c r="BWY88" s="158"/>
      <c r="BWZ88" s="158"/>
      <c r="BXA88" s="158"/>
      <c r="BXB88" s="158"/>
      <c r="BXC88" s="158"/>
      <c r="BXD88" s="158"/>
      <c r="BXE88" s="158"/>
      <c r="BXF88" s="158"/>
      <c r="BXG88" s="158"/>
      <c r="BXH88" s="158"/>
      <c r="BXI88" s="158"/>
      <c r="BXJ88" s="158"/>
      <c r="BXK88" s="158"/>
      <c r="BXL88" s="158"/>
      <c r="BXM88" s="158"/>
      <c r="BXN88" s="158"/>
      <c r="BXO88" s="158"/>
      <c r="BXP88" s="158"/>
      <c r="BXQ88" s="158"/>
      <c r="BXR88" s="158"/>
      <c r="BXS88" s="158"/>
      <c r="BXT88" s="158"/>
      <c r="BXU88" s="158"/>
      <c r="BXV88" s="158"/>
      <c r="BXW88" s="158"/>
      <c r="BXX88" s="158"/>
      <c r="BXY88" s="158"/>
      <c r="BXZ88" s="158"/>
      <c r="BYA88" s="158"/>
      <c r="BYB88" s="158"/>
      <c r="BYC88" s="158"/>
      <c r="BYD88" s="158"/>
      <c r="BYE88" s="158"/>
      <c r="BYF88" s="158"/>
      <c r="BYG88" s="158"/>
      <c r="BYH88" s="158"/>
      <c r="BYI88" s="158"/>
      <c r="BYJ88" s="158"/>
      <c r="BYK88" s="158"/>
      <c r="BYL88" s="158"/>
      <c r="BYM88" s="158"/>
      <c r="BYN88" s="158"/>
      <c r="BYO88" s="158"/>
      <c r="BYP88" s="158"/>
      <c r="BYQ88" s="158"/>
      <c r="BYR88" s="158"/>
      <c r="BYS88" s="158"/>
      <c r="BYT88" s="158"/>
      <c r="BYU88" s="158"/>
      <c r="BYV88" s="158"/>
      <c r="BYW88" s="158"/>
      <c r="BYX88" s="158"/>
      <c r="BYY88" s="158"/>
      <c r="BYZ88" s="158"/>
      <c r="BZA88" s="158"/>
      <c r="BZB88" s="158"/>
      <c r="BZC88" s="158"/>
      <c r="BZD88" s="158"/>
      <c r="BZE88" s="158"/>
      <c r="BZF88" s="158"/>
      <c r="BZG88" s="158"/>
      <c r="BZH88" s="158"/>
      <c r="BZI88" s="158"/>
      <c r="BZJ88" s="158"/>
      <c r="BZK88" s="158"/>
      <c r="BZL88" s="158"/>
      <c r="BZM88" s="158"/>
      <c r="BZN88" s="158"/>
      <c r="BZO88" s="158"/>
      <c r="BZP88" s="158"/>
      <c r="BZQ88" s="158"/>
      <c r="BZR88" s="158"/>
      <c r="BZS88" s="158"/>
      <c r="BZT88" s="158"/>
      <c r="BZU88" s="158"/>
      <c r="BZV88" s="158"/>
      <c r="BZW88" s="158"/>
      <c r="BZX88" s="158"/>
      <c r="BZY88" s="158"/>
      <c r="BZZ88" s="158"/>
      <c r="CAA88" s="158"/>
      <c r="CAB88" s="158"/>
      <c r="CAC88" s="158"/>
      <c r="CAD88" s="158"/>
      <c r="CAE88" s="158"/>
      <c r="CAF88" s="158"/>
      <c r="CAG88" s="158"/>
      <c r="CAH88" s="158"/>
      <c r="CAI88" s="158"/>
      <c r="CAJ88" s="158"/>
      <c r="CAK88" s="158"/>
      <c r="CAL88" s="158"/>
      <c r="CAM88" s="158"/>
      <c r="CAN88" s="158"/>
      <c r="CAO88" s="158"/>
      <c r="CAP88" s="158"/>
      <c r="CAQ88" s="158"/>
      <c r="CAR88" s="158"/>
      <c r="CAS88" s="158"/>
      <c r="CAT88" s="158"/>
      <c r="CAU88" s="158"/>
      <c r="CAV88" s="158"/>
      <c r="CAW88" s="158"/>
      <c r="CAX88" s="158"/>
      <c r="CAY88" s="158"/>
      <c r="CAZ88" s="158"/>
      <c r="CBA88" s="158"/>
      <c r="CBB88" s="158"/>
      <c r="CBC88" s="158"/>
      <c r="CBD88" s="158"/>
      <c r="CBE88" s="158"/>
      <c r="CBF88" s="158"/>
      <c r="CBG88" s="158"/>
      <c r="CBH88" s="158"/>
      <c r="CBI88" s="158"/>
      <c r="CBJ88" s="158"/>
      <c r="CBK88" s="158"/>
      <c r="CBL88" s="158"/>
      <c r="CBM88" s="158"/>
      <c r="CBN88" s="158"/>
      <c r="CBO88" s="158"/>
      <c r="CBP88" s="158"/>
      <c r="CBQ88" s="158"/>
      <c r="CBR88" s="158"/>
      <c r="CBS88" s="158"/>
      <c r="CBT88" s="158"/>
      <c r="CBU88" s="158"/>
      <c r="CBV88" s="158"/>
      <c r="CBW88" s="158"/>
      <c r="CBX88" s="158"/>
      <c r="CBY88" s="158"/>
      <c r="CBZ88" s="158"/>
      <c r="CCA88" s="158"/>
      <c r="CCB88" s="158"/>
      <c r="CCC88" s="158"/>
      <c r="CCD88" s="158"/>
      <c r="CCE88" s="158"/>
      <c r="CCF88" s="158"/>
      <c r="CCG88" s="158"/>
      <c r="CCH88" s="158"/>
      <c r="CCI88" s="158"/>
      <c r="CCJ88" s="158"/>
      <c r="CCK88" s="158"/>
      <c r="CCL88" s="158"/>
      <c r="CCM88" s="158"/>
      <c r="CCN88" s="158"/>
      <c r="CCO88" s="158"/>
      <c r="CCP88" s="158"/>
      <c r="CCQ88" s="158"/>
      <c r="CCR88" s="158"/>
      <c r="CCS88" s="158"/>
      <c r="CCT88" s="158"/>
      <c r="CCU88" s="158"/>
      <c r="CCV88" s="158"/>
      <c r="CCW88" s="158"/>
      <c r="CCX88" s="158"/>
      <c r="CCY88" s="158"/>
      <c r="CCZ88" s="158"/>
      <c r="CDA88" s="158"/>
      <c r="CDB88" s="158"/>
      <c r="CDC88" s="158"/>
      <c r="CDD88" s="158"/>
      <c r="CDE88" s="158"/>
      <c r="CDF88" s="158"/>
      <c r="CDG88" s="158"/>
      <c r="CDH88" s="158"/>
      <c r="CDI88" s="158"/>
      <c r="CDJ88" s="158"/>
      <c r="CDK88" s="158"/>
      <c r="CDL88" s="158"/>
      <c r="CDM88" s="158"/>
      <c r="CDN88" s="158"/>
      <c r="CDO88" s="158"/>
      <c r="CDP88" s="158"/>
      <c r="CDQ88" s="158"/>
      <c r="CDR88" s="158"/>
      <c r="CDS88" s="158"/>
      <c r="CDT88" s="158"/>
      <c r="CDU88" s="158"/>
      <c r="CDV88" s="158"/>
      <c r="CDW88" s="158"/>
      <c r="CDX88" s="158"/>
      <c r="CDY88" s="158"/>
      <c r="CDZ88" s="158"/>
      <c r="CEA88" s="158"/>
      <c r="CEB88" s="158"/>
      <c r="CEC88" s="158"/>
      <c r="CED88" s="158"/>
      <c r="CEE88" s="158"/>
      <c r="CEF88" s="158"/>
      <c r="CEG88" s="158"/>
      <c r="CEH88" s="158"/>
      <c r="CEI88" s="158"/>
      <c r="CEJ88" s="158"/>
      <c r="CEK88" s="158"/>
      <c r="CEL88" s="158"/>
      <c r="CEM88" s="158"/>
      <c r="CEN88" s="158"/>
      <c r="CEO88" s="158"/>
      <c r="CEP88" s="158"/>
      <c r="CEQ88" s="158"/>
      <c r="CER88" s="158"/>
      <c r="CES88" s="158"/>
      <c r="CET88" s="158"/>
      <c r="CEU88" s="158"/>
      <c r="CEV88" s="158"/>
      <c r="CEW88" s="158"/>
      <c r="CEX88" s="158"/>
      <c r="CEY88" s="158"/>
      <c r="CEZ88" s="158"/>
      <c r="CFA88" s="158"/>
      <c r="CFB88" s="158"/>
      <c r="CFC88" s="158"/>
      <c r="CFD88" s="158"/>
      <c r="CFE88" s="158"/>
      <c r="CFF88" s="158"/>
      <c r="CFG88" s="158"/>
      <c r="CFH88" s="158"/>
      <c r="CFI88" s="158"/>
      <c r="CFJ88" s="158"/>
      <c r="CFK88" s="158"/>
      <c r="CFL88" s="158"/>
      <c r="CFM88" s="158"/>
      <c r="CFN88" s="158"/>
      <c r="CFO88" s="158"/>
      <c r="CFP88" s="158"/>
      <c r="CFQ88" s="158"/>
      <c r="CFR88" s="158"/>
      <c r="CFS88" s="158"/>
      <c r="CFT88" s="158"/>
      <c r="CFU88" s="158"/>
      <c r="CFV88" s="158"/>
      <c r="CFW88" s="158"/>
      <c r="CFX88" s="158"/>
      <c r="CFY88" s="158"/>
      <c r="CFZ88" s="158"/>
      <c r="CGA88" s="158"/>
      <c r="CGB88" s="158"/>
      <c r="CGC88" s="158"/>
      <c r="CGD88" s="158"/>
      <c r="CGE88" s="158"/>
      <c r="CGF88" s="158"/>
      <c r="CGG88" s="158"/>
      <c r="CGH88" s="158"/>
      <c r="CGI88" s="158"/>
      <c r="CGJ88" s="158"/>
      <c r="CGK88" s="158"/>
      <c r="CGL88" s="158"/>
      <c r="CGM88" s="158"/>
      <c r="CGN88" s="158"/>
      <c r="CGO88" s="158"/>
      <c r="CGP88" s="158"/>
      <c r="CGQ88" s="158"/>
      <c r="CGR88" s="158"/>
      <c r="CGS88" s="158"/>
      <c r="CGT88" s="158"/>
      <c r="CGU88" s="158"/>
      <c r="CGV88" s="158"/>
      <c r="CGW88" s="158"/>
      <c r="CGX88" s="158"/>
      <c r="CGY88" s="158"/>
      <c r="CGZ88" s="158"/>
      <c r="CHA88" s="158"/>
      <c r="CHB88" s="158"/>
      <c r="CHC88" s="158"/>
      <c r="CHD88" s="158"/>
      <c r="CHE88" s="158"/>
      <c r="CHF88" s="158"/>
      <c r="CHG88" s="158"/>
      <c r="CHH88" s="158"/>
      <c r="CHI88" s="158"/>
      <c r="CHJ88" s="158"/>
      <c r="CHK88" s="158"/>
      <c r="CHL88" s="158"/>
      <c r="CHM88" s="158"/>
      <c r="CHN88" s="158"/>
      <c r="CHO88" s="158"/>
      <c r="CHP88" s="158"/>
      <c r="CHQ88" s="158"/>
      <c r="CHR88" s="158"/>
      <c r="CHS88" s="158"/>
      <c r="CHT88" s="158"/>
      <c r="CHU88" s="158"/>
      <c r="CHV88" s="158"/>
      <c r="CHW88" s="158"/>
      <c r="CHX88" s="158"/>
      <c r="CHY88" s="158"/>
      <c r="CHZ88" s="158"/>
      <c r="CIA88" s="158"/>
      <c r="CIB88" s="158"/>
      <c r="CIC88" s="158"/>
      <c r="CID88" s="158"/>
      <c r="CIE88" s="158"/>
      <c r="CIF88" s="158"/>
      <c r="CIG88" s="158"/>
      <c r="CIH88" s="158"/>
      <c r="CII88" s="158"/>
      <c r="CIJ88" s="158"/>
      <c r="CIK88" s="158"/>
      <c r="CIL88" s="158"/>
      <c r="CIM88" s="158"/>
      <c r="CIN88" s="158"/>
      <c r="CIO88" s="158"/>
      <c r="CIP88" s="158"/>
      <c r="CIQ88" s="158"/>
      <c r="CIR88" s="158"/>
      <c r="CIS88" s="158"/>
      <c r="CIT88" s="158"/>
      <c r="CIU88" s="158"/>
      <c r="CIV88" s="158"/>
      <c r="CIW88" s="158"/>
      <c r="CIX88" s="158"/>
      <c r="CIY88" s="158"/>
      <c r="CIZ88" s="158"/>
      <c r="CJA88" s="158"/>
      <c r="CJB88" s="158"/>
      <c r="CJC88" s="158"/>
      <c r="CJD88" s="158"/>
      <c r="CJE88" s="158"/>
      <c r="CJF88" s="158"/>
      <c r="CJG88" s="158"/>
      <c r="CJH88" s="158"/>
      <c r="CJI88" s="158"/>
      <c r="CJJ88" s="158"/>
      <c r="CJK88" s="158"/>
      <c r="CJL88" s="158"/>
      <c r="CJM88" s="158"/>
      <c r="CJN88" s="158"/>
      <c r="CJO88" s="158"/>
      <c r="CJP88" s="158"/>
      <c r="CJQ88" s="158"/>
      <c r="CJR88" s="158"/>
      <c r="CJS88" s="158"/>
      <c r="CJT88" s="158"/>
      <c r="CJU88" s="158"/>
      <c r="CJV88" s="158"/>
      <c r="CJW88" s="158"/>
      <c r="CJX88" s="158"/>
      <c r="CJY88" s="158"/>
      <c r="CJZ88" s="158"/>
      <c r="CKA88" s="158"/>
      <c r="CKB88" s="158"/>
      <c r="CKC88" s="158"/>
      <c r="CKD88" s="158"/>
      <c r="CKE88" s="158"/>
      <c r="CKF88" s="158"/>
      <c r="CKG88" s="158"/>
      <c r="CKH88" s="158"/>
      <c r="CKI88" s="158"/>
      <c r="CKJ88" s="158"/>
      <c r="CKK88" s="158"/>
      <c r="CKL88" s="158"/>
      <c r="CKM88" s="158"/>
      <c r="CKN88" s="158"/>
      <c r="CKO88" s="158"/>
      <c r="CKP88" s="158"/>
      <c r="CKQ88" s="158"/>
      <c r="CKR88" s="158"/>
      <c r="CKS88" s="158"/>
      <c r="CKT88" s="158"/>
      <c r="CKU88" s="158"/>
      <c r="CKV88" s="158"/>
      <c r="CKW88" s="158"/>
      <c r="CKX88" s="158"/>
      <c r="CKY88" s="158"/>
      <c r="CKZ88" s="158"/>
      <c r="CLA88" s="158"/>
      <c r="CLB88" s="158"/>
      <c r="CLC88" s="158"/>
      <c r="CLD88" s="158"/>
      <c r="CLE88" s="158"/>
      <c r="CLF88" s="158"/>
      <c r="CLG88" s="158"/>
      <c r="CLH88" s="158"/>
      <c r="CLI88" s="158"/>
      <c r="CLJ88" s="158"/>
      <c r="CLK88" s="158"/>
      <c r="CLL88" s="158"/>
      <c r="CLM88" s="158"/>
      <c r="CLN88" s="158"/>
      <c r="CLO88" s="158"/>
      <c r="CLP88" s="158"/>
      <c r="CLQ88" s="158"/>
      <c r="CLR88" s="158"/>
      <c r="CLS88" s="158"/>
      <c r="CLT88" s="158"/>
      <c r="CLU88" s="158"/>
      <c r="CLV88" s="158"/>
      <c r="CLW88" s="158"/>
      <c r="CLX88" s="158"/>
      <c r="CLY88" s="158"/>
      <c r="CLZ88" s="158"/>
      <c r="CMA88" s="158"/>
      <c r="CMB88" s="158"/>
      <c r="CMC88" s="158"/>
      <c r="CMD88" s="158"/>
      <c r="CME88" s="158"/>
      <c r="CMF88" s="158"/>
      <c r="CMG88" s="158"/>
      <c r="CMH88" s="158"/>
      <c r="CMI88" s="158"/>
      <c r="CMJ88" s="158"/>
      <c r="CMK88" s="158"/>
      <c r="CML88" s="158"/>
      <c r="CMM88" s="158"/>
      <c r="CMN88" s="158"/>
      <c r="CMO88" s="158"/>
      <c r="CMP88" s="158"/>
      <c r="CMQ88" s="158"/>
      <c r="CMR88" s="158"/>
      <c r="CMS88" s="158"/>
      <c r="CMT88" s="158"/>
      <c r="CMU88" s="158"/>
      <c r="CMV88" s="158"/>
      <c r="CMW88" s="158"/>
      <c r="CMX88" s="158"/>
      <c r="CMY88" s="158"/>
      <c r="CMZ88" s="158"/>
      <c r="CNA88" s="158"/>
      <c r="CNB88" s="158"/>
      <c r="CNC88" s="158"/>
      <c r="CND88" s="158"/>
      <c r="CNE88" s="158"/>
      <c r="CNF88" s="158"/>
      <c r="CNG88" s="158"/>
      <c r="CNH88" s="158"/>
      <c r="CNI88" s="158"/>
      <c r="CNJ88" s="158"/>
      <c r="CNK88" s="158"/>
      <c r="CNL88" s="158"/>
      <c r="CNM88" s="158"/>
      <c r="CNN88" s="158"/>
      <c r="CNO88" s="158"/>
      <c r="CNP88" s="158"/>
      <c r="CNQ88" s="158"/>
      <c r="CNR88" s="158"/>
      <c r="CNS88" s="158"/>
      <c r="CNT88" s="158"/>
      <c r="CNU88" s="158"/>
      <c r="CNV88" s="158"/>
      <c r="CNW88" s="158"/>
      <c r="CNX88" s="158"/>
      <c r="CNY88" s="158"/>
      <c r="CNZ88" s="158"/>
      <c r="COA88" s="158"/>
      <c r="COB88" s="158"/>
      <c r="COC88" s="158"/>
      <c r="COD88" s="158"/>
      <c r="COE88" s="158"/>
      <c r="COF88" s="158"/>
      <c r="COG88" s="158"/>
      <c r="COH88" s="158"/>
      <c r="COI88" s="158"/>
      <c r="COJ88" s="158"/>
      <c r="COK88" s="158"/>
      <c r="COL88" s="158"/>
      <c r="COM88" s="158"/>
      <c r="CON88" s="158"/>
      <c r="COO88" s="158"/>
      <c r="COP88" s="158"/>
      <c r="COQ88" s="158"/>
      <c r="COR88" s="158"/>
      <c r="COS88" s="158"/>
      <c r="COT88" s="158"/>
      <c r="COU88" s="158"/>
      <c r="COV88" s="158"/>
      <c r="COW88" s="158"/>
      <c r="COX88" s="158"/>
      <c r="COY88" s="158"/>
      <c r="COZ88" s="158"/>
      <c r="CPA88" s="158"/>
      <c r="CPB88" s="158"/>
      <c r="CPC88" s="158"/>
      <c r="CPD88" s="158"/>
      <c r="CPE88" s="158"/>
      <c r="CPF88" s="158"/>
      <c r="CPG88" s="158"/>
      <c r="CPH88" s="158"/>
      <c r="CPI88" s="158"/>
      <c r="CPJ88" s="158"/>
      <c r="CPK88" s="158"/>
      <c r="CPL88" s="158"/>
      <c r="CPM88" s="158"/>
      <c r="CPN88" s="158"/>
      <c r="CPO88" s="158"/>
      <c r="CPP88" s="158"/>
      <c r="CPQ88" s="158"/>
      <c r="CPR88" s="158"/>
      <c r="CPS88" s="158"/>
      <c r="CPT88" s="158"/>
      <c r="CPU88" s="158"/>
      <c r="CPV88" s="158"/>
      <c r="CPW88" s="158"/>
      <c r="CPX88" s="158"/>
      <c r="CPY88" s="158"/>
      <c r="CPZ88" s="158"/>
      <c r="CQA88" s="158"/>
      <c r="CQB88" s="158"/>
      <c r="CQC88" s="158"/>
      <c r="CQD88" s="158"/>
      <c r="CQE88" s="158"/>
      <c r="CQF88" s="158"/>
      <c r="CQG88" s="158"/>
      <c r="CQH88" s="158"/>
      <c r="CQI88" s="158"/>
      <c r="CQJ88" s="158"/>
      <c r="CQK88" s="158"/>
      <c r="CQL88" s="158"/>
      <c r="CQM88" s="158"/>
      <c r="CQN88" s="158"/>
      <c r="CQO88" s="158"/>
      <c r="CQP88" s="158"/>
      <c r="CQQ88" s="158"/>
      <c r="CQR88" s="158"/>
      <c r="CQS88" s="158"/>
      <c r="CQT88" s="158"/>
      <c r="CQU88" s="158"/>
      <c r="CQV88" s="158"/>
      <c r="CQW88" s="158"/>
      <c r="CQX88" s="158"/>
      <c r="CQY88" s="158"/>
      <c r="CQZ88" s="158"/>
      <c r="CRA88" s="158"/>
      <c r="CRB88" s="158"/>
      <c r="CRC88" s="158"/>
      <c r="CRD88" s="158"/>
      <c r="CRE88" s="158"/>
      <c r="CRF88" s="158"/>
      <c r="CRG88" s="158"/>
      <c r="CRH88" s="158"/>
      <c r="CRI88" s="158"/>
      <c r="CRJ88" s="158"/>
      <c r="CRK88" s="158"/>
      <c r="CRL88" s="158"/>
      <c r="CRM88" s="158"/>
      <c r="CRN88" s="158"/>
      <c r="CRO88" s="158"/>
      <c r="CRP88" s="158"/>
      <c r="CRQ88" s="158"/>
      <c r="CRR88" s="158"/>
      <c r="CRS88" s="158"/>
      <c r="CRT88" s="158"/>
      <c r="CRU88" s="158"/>
      <c r="CRV88" s="158"/>
      <c r="CRW88" s="158"/>
      <c r="CRX88" s="158"/>
      <c r="CRY88" s="158"/>
      <c r="CRZ88" s="158"/>
      <c r="CSA88" s="158"/>
      <c r="CSB88" s="158"/>
      <c r="CSC88" s="158"/>
      <c r="CSD88" s="158"/>
      <c r="CSE88" s="158"/>
      <c r="CSF88" s="158"/>
      <c r="CSG88" s="158"/>
      <c r="CSH88" s="158"/>
      <c r="CSI88" s="158"/>
      <c r="CSJ88" s="158"/>
      <c r="CSK88" s="158"/>
      <c r="CSL88" s="158"/>
      <c r="CSM88" s="158"/>
      <c r="CSN88" s="158"/>
      <c r="CSO88" s="158"/>
      <c r="CSP88" s="158"/>
      <c r="CSQ88" s="158"/>
      <c r="CSR88" s="158"/>
      <c r="CSS88" s="158"/>
      <c r="CST88" s="158"/>
      <c r="CSU88" s="158"/>
      <c r="CSV88" s="158"/>
      <c r="CSW88" s="158"/>
      <c r="CSX88" s="158"/>
      <c r="CSY88" s="158"/>
      <c r="CSZ88" s="158"/>
      <c r="CTA88" s="158"/>
      <c r="CTB88" s="158"/>
      <c r="CTC88" s="158"/>
      <c r="CTD88" s="158"/>
      <c r="CTE88" s="158"/>
      <c r="CTF88" s="158"/>
      <c r="CTG88" s="158"/>
      <c r="CTH88" s="158"/>
      <c r="CTI88" s="158"/>
      <c r="CTJ88" s="158"/>
      <c r="CTK88" s="158"/>
      <c r="CTL88" s="158"/>
      <c r="CTM88" s="158"/>
      <c r="CTN88" s="158"/>
      <c r="CTO88" s="158"/>
      <c r="CTP88" s="158"/>
      <c r="CTQ88" s="158"/>
      <c r="CTR88" s="158"/>
      <c r="CTS88" s="158"/>
      <c r="CTT88" s="158"/>
      <c r="CTU88" s="158"/>
      <c r="CTV88" s="158"/>
      <c r="CTW88" s="158"/>
      <c r="CTX88" s="158"/>
      <c r="CTY88" s="158"/>
      <c r="CTZ88" s="158"/>
      <c r="CUA88" s="158"/>
      <c r="CUB88" s="158"/>
      <c r="CUC88" s="158"/>
      <c r="CUD88" s="158"/>
      <c r="CUE88" s="158"/>
      <c r="CUF88" s="158"/>
      <c r="CUG88" s="158"/>
      <c r="CUH88" s="158"/>
      <c r="CUI88" s="158"/>
      <c r="CUJ88" s="158"/>
      <c r="CUK88" s="158"/>
      <c r="CUL88" s="158"/>
      <c r="CUM88" s="158"/>
      <c r="CUN88" s="158"/>
      <c r="CUO88" s="158"/>
      <c r="CUP88" s="158"/>
      <c r="CUQ88" s="158"/>
      <c r="CUR88" s="158"/>
      <c r="CUS88" s="158"/>
      <c r="CUT88" s="158"/>
      <c r="CUU88" s="158"/>
      <c r="CUV88" s="158"/>
      <c r="CUW88" s="158"/>
      <c r="CUX88" s="158"/>
      <c r="CUY88" s="158"/>
      <c r="CUZ88" s="158"/>
      <c r="CVA88" s="158"/>
      <c r="CVB88" s="158"/>
      <c r="CVC88" s="158"/>
      <c r="CVD88" s="158"/>
      <c r="CVE88" s="158"/>
      <c r="CVF88" s="158"/>
      <c r="CVG88" s="158"/>
      <c r="CVH88" s="158"/>
      <c r="CVI88" s="158"/>
      <c r="CVJ88" s="158"/>
      <c r="CVK88" s="158"/>
      <c r="CVL88" s="158"/>
      <c r="CVM88" s="158"/>
      <c r="CVN88" s="158"/>
      <c r="CVO88" s="158"/>
      <c r="CVP88" s="158"/>
      <c r="CVQ88" s="158"/>
      <c r="CVR88" s="158"/>
      <c r="CVS88" s="158"/>
      <c r="CVT88" s="158"/>
      <c r="CVU88" s="158"/>
      <c r="CVV88" s="158"/>
      <c r="CVW88" s="158"/>
      <c r="CVX88" s="158"/>
      <c r="CVY88" s="158"/>
      <c r="CVZ88" s="158"/>
      <c r="CWA88" s="158"/>
      <c r="CWB88" s="158"/>
      <c r="CWC88" s="158"/>
      <c r="CWD88" s="158"/>
      <c r="CWE88" s="158"/>
      <c r="CWF88" s="158"/>
      <c r="CWG88" s="158"/>
      <c r="CWH88" s="158"/>
      <c r="CWI88" s="158"/>
      <c r="CWJ88" s="158"/>
      <c r="CWK88" s="158"/>
      <c r="CWL88" s="158"/>
      <c r="CWM88" s="158"/>
      <c r="CWN88" s="158"/>
      <c r="CWO88" s="158"/>
      <c r="CWP88" s="158"/>
      <c r="CWQ88" s="158"/>
      <c r="CWR88" s="158"/>
      <c r="CWS88" s="158"/>
      <c r="CWT88" s="158"/>
      <c r="CWU88" s="158"/>
      <c r="CWV88" s="158"/>
      <c r="CWW88" s="158"/>
      <c r="CWX88" s="158"/>
      <c r="CWY88" s="158"/>
      <c r="CWZ88" s="158"/>
      <c r="CXA88" s="158"/>
      <c r="CXB88" s="158"/>
      <c r="CXC88" s="158"/>
      <c r="CXD88" s="158"/>
      <c r="CXE88" s="158"/>
      <c r="CXF88" s="158"/>
      <c r="CXG88" s="158"/>
      <c r="CXH88" s="158"/>
      <c r="CXI88" s="158"/>
      <c r="CXJ88" s="158"/>
      <c r="CXK88" s="158"/>
      <c r="CXL88" s="158"/>
      <c r="CXM88" s="158"/>
      <c r="CXN88" s="158"/>
      <c r="CXO88" s="158"/>
      <c r="CXP88" s="158"/>
      <c r="CXQ88" s="158"/>
      <c r="CXR88" s="158"/>
      <c r="CXS88" s="158"/>
      <c r="CXT88" s="158"/>
      <c r="CXU88" s="158"/>
      <c r="CXV88" s="158"/>
      <c r="CXW88" s="158"/>
      <c r="CXX88" s="158"/>
      <c r="CXY88" s="158"/>
      <c r="CXZ88" s="158"/>
      <c r="CYA88" s="158"/>
      <c r="CYB88" s="158"/>
      <c r="CYC88" s="158"/>
      <c r="CYD88" s="158"/>
      <c r="CYE88" s="158"/>
      <c r="CYF88" s="158"/>
      <c r="CYG88" s="158"/>
      <c r="CYH88" s="158"/>
      <c r="CYI88" s="158"/>
      <c r="CYJ88" s="158"/>
      <c r="CYK88" s="158"/>
      <c r="CYL88" s="158"/>
      <c r="CYM88" s="158"/>
      <c r="CYN88" s="158"/>
      <c r="CYO88" s="158"/>
      <c r="CYP88" s="158"/>
      <c r="CYQ88" s="158"/>
      <c r="CYR88" s="158"/>
      <c r="CYS88" s="158"/>
      <c r="CYT88" s="158"/>
      <c r="CYU88" s="158"/>
      <c r="CYV88" s="158"/>
      <c r="CYW88" s="158"/>
      <c r="CYX88" s="158"/>
      <c r="CYY88" s="158"/>
      <c r="CYZ88" s="158"/>
      <c r="CZA88" s="158"/>
      <c r="CZB88" s="158"/>
      <c r="CZC88" s="158"/>
      <c r="CZD88" s="158"/>
      <c r="CZE88" s="158"/>
      <c r="CZF88" s="158"/>
      <c r="CZG88" s="158"/>
      <c r="CZH88" s="158"/>
      <c r="CZI88" s="158"/>
      <c r="CZJ88" s="158"/>
      <c r="CZK88" s="158"/>
      <c r="CZL88" s="158"/>
      <c r="CZM88" s="158"/>
      <c r="CZN88" s="158"/>
      <c r="CZO88" s="158"/>
      <c r="CZP88" s="158"/>
      <c r="CZQ88" s="158"/>
      <c r="CZR88" s="158"/>
      <c r="CZS88" s="158"/>
      <c r="CZT88" s="158"/>
      <c r="CZU88" s="158"/>
      <c r="CZV88" s="158"/>
      <c r="CZW88" s="158"/>
      <c r="CZX88" s="158"/>
      <c r="CZY88" s="158"/>
      <c r="CZZ88" s="158"/>
      <c r="DAA88" s="158"/>
      <c r="DAB88" s="158"/>
      <c r="DAC88" s="158"/>
      <c r="DAD88" s="158"/>
      <c r="DAE88" s="158"/>
      <c r="DAF88" s="158"/>
      <c r="DAG88" s="158"/>
      <c r="DAH88" s="158"/>
      <c r="DAI88" s="158"/>
      <c r="DAJ88" s="158"/>
      <c r="DAK88" s="158"/>
      <c r="DAL88" s="158"/>
      <c r="DAM88" s="158"/>
      <c r="DAN88" s="158"/>
      <c r="DAO88" s="158"/>
      <c r="DAP88" s="158"/>
      <c r="DAQ88" s="158"/>
      <c r="DAR88" s="158"/>
      <c r="DAS88" s="158"/>
      <c r="DAT88" s="158"/>
      <c r="DAU88" s="158"/>
      <c r="DAV88" s="158"/>
      <c r="DAW88" s="158"/>
      <c r="DAX88" s="158"/>
      <c r="DAY88" s="158"/>
      <c r="DAZ88" s="158"/>
      <c r="DBA88" s="158"/>
      <c r="DBB88" s="158"/>
      <c r="DBC88" s="158"/>
      <c r="DBD88" s="158"/>
      <c r="DBE88" s="158"/>
      <c r="DBF88" s="158"/>
      <c r="DBG88" s="158"/>
      <c r="DBH88" s="158"/>
      <c r="DBI88" s="158"/>
      <c r="DBJ88" s="158"/>
      <c r="DBK88" s="158"/>
      <c r="DBL88" s="158"/>
      <c r="DBM88" s="158"/>
      <c r="DBN88" s="158"/>
      <c r="DBO88" s="158"/>
      <c r="DBP88" s="158"/>
      <c r="DBQ88" s="158"/>
      <c r="DBR88" s="158"/>
      <c r="DBS88" s="158"/>
      <c r="DBT88" s="158"/>
      <c r="DBU88" s="158"/>
      <c r="DBV88" s="158"/>
      <c r="DBW88" s="158"/>
      <c r="DBX88" s="158"/>
      <c r="DBY88" s="158"/>
      <c r="DBZ88" s="158"/>
      <c r="DCA88" s="158"/>
      <c r="DCB88" s="158"/>
      <c r="DCC88" s="158"/>
      <c r="DCD88" s="158"/>
      <c r="DCE88" s="158"/>
      <c r="DCF88" s="158"/>
      <c r="DCG88" s="158"/>
      <c r="DCH88" s="158"/>
      <c r="DCI88" s="158"/>
      <c r="DCJ88" s="158"/>
      <c r="DCK88" s="158"/>
      <c r="DCL88" s="158"/>
      <c r="DCM88" s="158"/>
      <c r="DCN88" s="158"/>
      <c r="DCO88" s="158"/>
      <c r="DCP88" s="158"/>
      <c r="DCQ88" s="158"/>
      <c r="DCR88" s="158"/>
      <c r="DCS88" s="158"/>
      <c r="DCT88" s="158"/>
      <c r="DCU88" s="158"/>
      <c r="DCV88" s="158"/>
      <c r="DCW88" s="158"/>
      <c r="DCX88" s="158"/>
      <c r="DCY88" s="158"/>
      <c r="DCZ88" s="158"/>
      <c r="DDA88" s="158"/>
      <c r="DDB88" s="158"/>
      <c r="DDC88" s="158"/>
      <c r="DDD88" s="158"/>
      <c r="DDE88" s="158"/>
      <c r="DDF88" s="158"/>
      <c r="DDG88" s="158"/>
      <c r="DDH88" s="158"/>
      <c r="DDI88" s="158"/>
      <c r="DDJ88" s="158"/>
      <c r="DDK88" s="158"/>
      <c r="DDL88" s="158"/>
      <c r="DDM88" s="158"/>
      <c r="DDN88" s="158"/>
      <c r="DDO88" s="158"/>
      <c r="DDP88" s="158"/>
      <c r="DDQ88" s="158"/>
      <c r="DDR88" s="158"/>
      <c r="DDS88" s="158"/>
      <c r="DDT88" s="158"/>
      <c r="DDU88" s="158"/>
      <c r="DDV88" s="158"/>
      <c r="DDW88" s="158"/>
      <c r="DDX88" s="158"/>
      <c r="DDY88" s="158"/>
      <c r="DDZ88" s="158"/>
      <c r="DEA88" s="158"/>
      <c r="DEB88" s="158"/>
      <c r="DEC88" s="158"/>
      <c r="DED88" s="158"/>
      <c r="DEE88" s="158"/>
      <c r="DEF88" s="158"/>
      <c r="DEG88" s="158"/>
      <c r="DEH88" s="158"/>
      <c r="DEI88" s="158"/>
      <c r="DEJ88" s="158"/>
      <c r="DEK88" s="158"/>
      <c r="DEL88" s="158"/>
      <c r="DEM88" s="158"/>
      <c r="DEN88" s="158"/>
      <c r="DEO88" s="158"/>
      <c r="DEP88" s="158"/>
      <c r="DEQ88" s="158"/>
      <c r="DER88" s="158"/>
      <c r="DES88" s="158"/>
      <c r="DET88" s="158"/>
      <c r="DEU88" s="158"/>
      <c r="DEV88" s="158"/>
      <c r="DEW88" s="158"/>
      <c r="DEX88" s="158"/>
      <c r="DEY88" s="158"/>
      <c r="DEZ88" s="158"/>
      <c r="DFA88" s="158"/>
      <c r="DFB88" s="158"/>
      <c r="DFC88" s="158"/>
      <c r="DFD88" s="158"/>
      <c r="DFE88" s="158"/>
      <c r="DFF88" s="158"/>
      <c r="DFG88" s="158"/>
      <c r="DFH88" s="158"/>
      <c r="DFI88" s="158"/>
      <c r="DFJ88" s="158"/>
      <c r="DFK88" s="158"/>
      <c r="DFL88" s="158"/>
      <c r="DFM88" s="158"/>
      <c r="DFN88" s="158"/>
      <c r="DFO88" s="158"/>
      <c r="DFP88" s="158"/>
      <c r="DFQ88" s="158"/>
      <c r="DFR88" s="158"/>
      <c r="DFS88" s="158"/>
      <c r="DFT88" s="158"/>
      <c r="DFU88" s="158"/>
      <c r="DFV88" s="158"/>
      <c r="DFW88" s="158"/>
      <c r="DFX88" s="158"/>
      <c r="DFY88" s="158"/>
      <c r="DFZ88" s="158"/>
      <c r="DGA88" s="158"/>
      <c r="DGB88" s="158"/>
      <c r="DGC88" s="158"/>
      <c r="DGD88" s="158"/>
      <c r="DGE88" s="158"/>
      <c r="DGF88" s="158"/>
      <c r="DGG88" s="158"/>
      <c r="DGH88" s="158"/>
      <c r="DGI88" s="158"/>
      <c r="DGJ88" s="158"/>
      <c r="DGK88" s="158"/>
      <c r="DGL88" s="158"/>
      <c r="DGM88" s="158"/>
      <c r="DGN88" s="158"/>
      <c r="DGO88" s="158"/>
      <c r="DGP88" s="158"/>
      <c r="DGQ88" s="158"/>
      <c r="DGR88" s="158"/>
      <c r="DGS88" s="158"/>
      <c r="DGT88" s="158"/>
      <c r="DGU88" s="158"/>
      <c r="DGV88" s="158"/>
      <c r="DGW88" s="158"/>
      <c r="DGX88" s="158"/>
      <c r="DGY88" s="158"/>
      <c r="DGZ88" s="158"/>
      <c r="DHA88" s="158"/>
      <c r="DHB88" s="158"/>
      <c r="DHC88" s="158"/>
      <c r="DHD88" s="158"/>
      <c r="DHE88" s="158"/>
      <c r="DHF88" s="158"/>
      <c r="DHG88" s="158"/>
      <c r="DHH88" s="158"/>
      <c r="DHI88" s="158"/>
      <c r="DHJ88" s="158"/>
      <c r="DHK88" s="158"/>
      <c r="DHL88" s="158"/>
      <c r="DHM88" s="158"/>
      <c r="DHN88" s="158"/>
      <c r="DHO88" s="158"/>
      <c r="DHP88" s="158"/>
      <c r="DHQ88" s="158"/>
      <c r="DHR88" s="158"/>
      <c r="DHS88" s="158"/>
      <c r="DHT88" s="158"/>
      <c r="DHU88" s="158"/>
      <c r="DHV88" s="158"/>
      <c r="DHW88" s="158"/>
      <c r="DHX88" s="158"/>
      <c r="DHY88" s="158"/>
      <c r="DHZ88" s="158"/>
      <c r="DIA88" s="158"/>
      <c r="DIB88" s="158"/>
      <c r="DIC88" s="158"/>
      <c r="DID88" s="158"/>
      <c r="DIE88" s="158"/>
      <c r="DIF88" s="158"/>
      <c r="DIG88" s="158"/>
      <c r="DIH88" s="158"/>
      <c r="DII88" s="158"/>
      <c r="DIJ88" s="158"/>
      <c r="DIK88" s="158"/>
      <c r="DIL88" s="158"/>
      <c r="DIM88" s="158"/>
      <c r="DIN88" s="158"/>
      <c r="DIO88" s="158"/>
      <c r="DIP88" s="158"/>
      <c r="DIQ88" s="158"/>
      <c r="DIR88" s="158"/>
      <c r="DIS88" s="158"/>
      <c r="DIT88" s="158"/>
      <c r="DIU88" s="158"/>
      <c r="DIV88" s="158"/>
      <c r="DIW88" s="158"/>
      <c r="DIX88" s="158"/>
      <c r="DIY88" s="158"/>
      <c r="DIZ88" s="158"/>
      <c r="DJA88" s="158"/>
      <c r="DJB88" s="158"/>
      <c r="DJC88" s="158"/>
      <c r="DJD88" s="158"/>
      <c r="DJE88" s="158"/>
      <c r="DJF88" s="158"/>
      <c r="DJG88" s="158"/>
      <c r="DJH88" s="158"/>
      <c r="DJI88" s="158"/>
      <c r="DJJ88" s="158"/>
      <c r="DJK88" s="158"/>
      <c r="DJL88" s="158"/>
      <c r="DJM88" s="158"/>
      <c r="DJN88" s="158"/>
      <c r="DJO88" s="158"/>
      <c r="DJP88" s="158"/>
      <c r="DJQ88" s="158"/>
      <c r="DJR88" s="158"/>
      <c r="DJS88" s="158"/>
      <c r="DJT88" s="158"/>
      <c r="DJU88" s="158"/>
      <c r="DJV88" s="158"/>
      <c r="DJW88" s="158"/>
      <c r="DJX88" s="158"/>
      <c r="DJY88" s="158"/>
      <c r="DJZ88" s="158"/>
      <c r="DKA88" s="158"/>
      <c r="DKB88" s="158"/>
      <c r="DKC88" s="158"/>
      <c r="DKD88" s="158"/>
      <c r="DKE88" s="158"/>
      <c r="DKF88" s="158"/>
      <c r="DKG88" s="158"/>
      <c r="DKH88" s="158"/>
      <c r="DKI88" s="158"/>
      <c r="DKJ88" s="158"/>
      <c r="DKK88" s="158"/>
      <c r="DKL88" s="158"/>
      <c r="DKM88" s="158"/>
      <c r="DKN88" s="158"/>
      <c r="DKO88" s="158"/>
      <c r="DKP88" s="158"/>
      <c r="DKQ88" s="158"/>
      <c r="DKR88" s="158"/>
      <c r="DKS88" s="158"/>
      <c r="DKT88" s="158"/>
      <c r="DKU88" s="158"/>
      <c r="DKV88" s="158"/>
      <c r="DKW88" s="158"/>
      <c r="DKX88" s="158"/>
      <c r="DKY88" s="158"/>
      <c r="DKZ88" s="158"/>
      <c r="DLA88" s="158"/>
      <c r="DLB88" s="158"/>
      <c r="DLC88" s="158"/>
      <c r="DLD88" s="158"/>
      <c r="DLE88" s="158"/>
      <c r="DLF88" s="158"/>
      <c r="DLG88" s="158"/>
      <c r="DLH88" s="158"/>
      <c r="DLI88" s="158"/>
      <c r="DLJ88" s="158"/>
      <c r="DLK88" s="158"/>
      <c r="DLL88" s="158"/>
      <c r="DLM88" s="158"/>
      <c r="DLN88" s="158"/>
      <c r="DLO88" s="158"/>
      <c r="DLP88" s="158"/>
      <c r="DLQ88" s="158"/>
      <c r="DLR88" s="158"/>
      <c r="DLS88" s="158"/>
      <c r="DLT88" s="158"/>
      <c r="DLU88" s="158"/>
      <c r="DLV88" s="158"/>
      <c r="DLW88" s="158"/>
      <c r="DLX88" s="158"/>
      <c r="DLY88" s="158"/>
      <c r="DLZ88" s="158"/>
      <c r="DMA88" s="158"/>
      <c r="DMB88" s="158"/>
      <c r="DMC88" s="158"/>
      <c r="DMD88" s="158"/>
      <c r="DME88" s="158"/>
      <c r="DMF88" s="158"/>
      <c r="DMG88" s="158"/>
      <c r="DMH88" s="158"/>
      <c r="DMI88" s="158"/>
      <c r="DMJ88" s="158"/>
      <c r="DMK88" s="158"/>
      <c r="DML88" s="158"/>
      <c r="DMM88" s="158"/>
      <c r="DMN88" s="158"/>
      <c r="DMO88" s="158"/>
      <c r="DMP88" s="158"/>
      <c r="DMQ88" s="158"/>
      <c r="DMR88" s="158"/>
      <c r="DMS88" s="158"/>
      <c r="DMT88" s="158"/>
      <c r="DMU88" s="158"/>
      <c r="DMV88" s="158"/>
      <c r="DMW88" s="158"/>
      <c r="DMX88" s="158"/>
      <c r="DMY88" s="158"/>
      <c r="DMZ88" s="158"/>
      <c r="DNA88" s="158"/>
      <c r="DNB88" s="158"/>
      <c r="DNC88" s="158"/>
      <c r="DND88" s="158"/>
      <c r="DNE88" s="158"/>
      <c r="DNF88" s="158"/>
      <c r="DNG88" s="158"/>
      <c r="DNH88" s="158"/>
      <c r="DNI88" s="158"/>
      <c r="DNJ88" s="158"/>
      <c r="DNK88" s="158"/>
      <c r="DNL88" s="158"/>
      <c r="DNM88" s="158"/>
      <c r="DNN88" s="158"/>
      <c r="DNO88" s="158"/>
      <c r="DNP88" s="158"/>
      <c r="DNQ88" s="158"/>
      <c r="DNR88" s="158"/>
      <c r="DNS88" s="158"/>
      <c r="DNT88" s="158"/>
      <c r="DNU88" s="158"/>
      <c r="DNV88" s="158"/>
      <c r="DNW88" s="158"/>
      <c r="DNX88" s="158"/>
      <c r="DNY88" s="158"/>
      <c r="DNZ88" s="158"/>
      <c r="DOA88" s="158"/>
      <c r="DOB88" s="158"/>
      <c r="DOC88" s="158"/>
      <c r="DOD88" s="158"/>
      <c r="DOE88" s="158"/>
      <c r="DOF88" s="158"/>
      <c r="DOG88" s="158"/>
      <c r="DOH88" s="158"/>
      <c r="DOI88" s="158"/>
      <c r="DOJ88" s="158"/>
      <c r="DOK88" s="158"/>
      <c r="DOL88" s="158"/>
      <c r="DOM88" s="158"/>
      <c r="DON88" s="158"/>
      <c r="DOO88" s="158"/>
      <c r="DOP88" s="158"/>
      <c r="DOQ88" s="158"/>
      <c r="DOR88" s="158"/>
      <c r="DOS88" s="158"/>
      <c r="DOT88" s="158"/>
      <c r="DOU88" s="158"/>
      <c r="DOV88" s="158"/>
      <c r="DOW88" s="158"/>
      <c r="DOX88" s="158"/>
      <c r="DOY88" s="158"/>
      <c r="DOZ88" s="158"/>
      <c r="DPA88" s="158"/>
      <c r="DPB88" s="158"/>
      <c r="DPC88" s="158"/>
      <c r="DPD88" s="158"/>
      <c r="DPE88" s="158"/>
      <c r="DPF88" s="158"/>
      <c r="DPG88" s="158"/>
      <c r="DPH88" s="158"/>
      <c r="DPI88" s="158"/>
      <c r="DPJ88" s="158"/>
      <c r="DPK88" s="158"/>
      <c r="DPL88" s="158"/>
      <c r="DPM88" s="158"/>
      <c r="DPN88" s="158"/>
      <c r="DPO88" s="158"/>
      <c r="DPP88" s="158"/>
      <c r="DPQ88" s="158"/>
      <c r="DPR88" s="158"/>
      <c r="DPS88" s="158"/>
      <c r="DPT88" s="158"/>
      <c r="DPU88" s="158"/>
      <c r="DPV88" s="158"/>
      <c r="DPW88" s="158"/>
      <c r="DPX88" s="158"/>
      <c r="DPY88" s="158"/>
      <c r="DPZ88" s="158"/>
      <c r="DQA88" s="158"/>
      <c r="DQB88" s="158"/>
      <c r="DQC88" s="158"/>
      <c r="DQD88" s="158"/>
      <c r="DQE88" s="158"/>
      <c r="DQF88" s="158"/>
      <c r="DQG88" s="158"/>
      <c r="DQH88" s="158"/>
      <c r="DQI88" s="158"/>
      <c r="DQJ88" s="158"/>
      <c r="DQK88" s="158"/>
      <c r="DQL88" s="158"/>
      <c r="DQM88" s="158"/>
      <c r="DQN88" s="158"/>
      <c r="DQO88" s="158"/>
      <c r="DQP88" s="158"/>
      <c r="DQQ88" s="158"/>
      <c r="DQR88" s="158"/>
      <c r="DQS88" s="158"/>
      <c r="DQT88" s="158"/>
      <c r="DQU88" s="158"/>
      <c r="DQV88" s="158"/>
      <c r="DQW88" s="158"/>
      <c r="DQX88" s="158"/>
      <c r="DQY88" s="158"/>
      <c r="DQZ88" s="158"/>
      <c r="DRA88" s="158"/>
      <c r="DRB88" s="158"/>
      <c r="DRC88" s="158"/>
      <c r="DRD88" s="158"/>
      <c r="DRE88" s="158"/>
      <c r="DRF88" s="158"/>
      <c r="DRG88" s="158"/>
      <c r="DRH88" s="158"/>
      <c r="DRI88" s="158"/>
      <c r="DRJ88" s="158"/>
      <c r="DRK88" s="158"/>
      <c r="DRL88" s="158"/>
      <c r="DRM88" s="158"/>
      <c r="DRN88" s="158"/>
      <c r="DRO88" s="158"/>
      <c r="DRP88" s="158"/>
      <c r="DRQ88" s="158"/>
      <c r="DRR88" s="158"/>
      <c r="DRS88" s="158"/>
      <c r="DRT88" s="158"/>
      <c r="DRU88" s="158"/>
      <c r="DRV88" s="158"/>
      <c r="DRW88" s="158"/>
      <c r="DRX88" s="158"/>
      <c r="DRY88" s="158"/>
      <c r="DRZ88" s="158"/>
      <c r="DSA88" s="158"/>
      <c r="DSB88" s="158"/>
      <c r="DSC88" s="158"/>
      <c r="DSD88" s="158"/>
      <c r="DSE88" s="158"/>
      <c r="DSF88" s="158"/>
      <c r="DSG88" s="158"/>
      <c r="DSH88" s="158"/>
      <c r="DSI88" s="158"/>
      <c r="DSJ88" s="158"/>
      <c r="DSK88" s="158"/>
      <c r="DSL88" s="158"/>
      <c r="DSM88" s="158"/>
      <c r="DSN88" s="158"/>
      <c r="DSO88" s="158"/>
      <c r="DSP88" s="158"/>
      <c r="DSQ88" s="158"/>
      <c r="DSR88" s="158"/>
      <c r="DSS88" s="158"/>
      <c r="DST88" s="158"/>
      <c r="DSU88" s="158"/>
      <c r="DSV88" s="158"/>
      <c r="DSW88" s="158"/>
      <c r="DSX88" s="158"/>
      <c r="DSY88" s="158"/>
      <c r="DSZ88" s="158"/>
      <c r="DTA88" s="158"/>
      <c r="DTB88" s="158"/>
      <c r="DTC88" s="158"/>
      <c r="DTD88" s="158"/>
      <c r="DTE88" s="158"/>
      <c r="DTF88" s="158"/>
      <c r="DTG88" s="158"/>
      <c r="DTH88" s="158"/>
      <c r="DTI88" s="158"/>
      <c r="DTJ88" s="158"/>
      <c r="DTK88" s="158"/>
      <c r="DTL88" s="158"/>
      <c r="DTM88" s="158"/>
      <c r="DTN88" s="158"/>
      <c r="DTO88" s="158"/>
      <c r="DTP88" s="158"/>
      <c r="DTQ88" s="158"/>
      <c r="DTR88" s="158"/>
      <c r="DTS88" s="158"/>
      <c r="DTT88" s="158"/>
      <c r="DTU88" s="158"/>
      <c r="DTV88" s="158"/>
      <c r="DTW88" s="158"/>
      <c r="DTX88" s="158"/>
      <c r="DTY88" s="158"/>
      <c r="DTZ88" s="158"/>
      <c r="DUA88" s="158"/>
      <c r="DUB88" s="158"/>
      <c r="DUC88" s="158"/>
      <c r="DUD88" s="158"/>
      <c r="DUE88" s="158"/>
      <c r="DUF88" s="158"/>
      <c r="DUG88" s="158"/>
      <c r="DUH88" s="158"/>
      <c r="DUI88" s="158"/>
      <c r="DUJ88" s="158"/>
      <c r="DUK88" s="158"/>
      <c r="DUL88" s="158"/>
      <c r="DUM88" s="158"/>
      <c r="DUN88" s="158"/>
      <c r="DUO88" s="158"/>
      <c r="DUP88" s="158"/>
      <c r="DUQ88" s="158"/>
      <c r="DUR88" s="158"/>
      <c r="DUS88" s="158"/>
      <c r="DUT88" s="158"/>
      <c r="DUU88" s="158"/>
      <c r="DUV88" s="158"/>
      <c r="DUW88" s="158"/>
      <c r="DUX88" s="158"/>
      <c r="DUY88" s="158"/>
      <c r="DUZ88" s="158"/>
      <c r="DVA88" s="158"/>
      <c r="DVB88" s="158"/>
      <c r="DVC88" s="158"/>
      <c r="DVD88" s="158"/>
      <c r="DVE88" s="158"/>
      <c r="DVF88" s="158"/>
      <c r="DVG88" s="158"/>
      <c r="DVH88" s="158"/>
      <c r="DVI88" s="158"/>
      <c r="DVJ88" s="158"/>
      <c r="DVK88" s="158"/>
      <c r="DVL88" s="158"/>
      <c r="DVM88" s="158"/>
      <c r="DVN88" s="158"/>
      <c r="DVO88" s="158"/>
      <c r="DVP88" s="158"/>
      <c r="DVQ88" s="158"/>
      <c r="DVR88" s="158"/>
      <c r="DVS88" s="158"/>
      <c r="DVT88" s="158"/>
      <c r="DVU88" s="158"/>
      <c r="DVV88" s="158"/>
      <c r="DVW88" s="158"/>
      <c r="DVX88" s="158"/>
      <c r="DVY88" s="158"/>
      <c r="DVZ88" s="158"/>
      <c r="DWA88" s="158"/>
      <c r="DWB88" s="158"/>
      <c r="DWC88" s="158"/>
      <c r="DWD88" s="158"/>
      <c r="DWE88" s="158"/>
      <c r="DWF88" s="158"/>
      <c r="DWG88" s="158"/>
      <c r="DWH88" s="158"/>
      <c r="DWI88" s="158"/>
      <c r="DWJ88" s="158"/>
      <c r="DWK88" s="158"/>
      <c r="DWL88" s="158"/>
      <c r="DWM88" s="158"/>
      <c r="DWN88" s="158"/>
      <c r="DWO88" s="158"/>
      <c r="DWP88" s="158"/>
      <c r="DWQ88" s="158"/>
      <c r="DWR88" s="158"/>
      <c r="DWS88" s="158"/>
      <c r="DWT88" s="158"/>
      <c r="DWU88" s="158"/>
      <c r="DWV88" s="158"/>
      <c r="DWW88" s="158"/>
      <c r="DWX88" s="158"/>
      <c r="DWY88" s="158"/>
      <c r="DWZ88" s="158"/>
      <c r="DXA88" s="158"/>
      <c r="DXB88" s="158"/>
      <c r="DXC88" s="158"/>
      <c r="DXD88" s="158"/>
      <c r="DXE88" s="158"/>
      <c r="DXF88" s="158"/>
      <c r="DXG88" s="158"/>
      <c r="DXH88" s="158"/>
      <c r="DXI88" s="158"/>
      <c r="DXJ88" s="158"/>
      <c r="DXK88" s="158"/>
      <c r="DXL88" s="158"/>
      <c r="DXM88" s="158"/>
      <c r="DXN88" s="158"/>
      <c r="DXO88" s="158"/>
      <c r="DXP88" s="158"/>
      <c r="DXQ88" s="158"/>
      <c r="DXR88" s="158"/>
      <c r="DXS88" s="158"/>
      <c r="DXT88" s="158"/>
      <c r="DXU88" s="158"/>
      <c r="DXV88" s="158"/>
      <c r="DXW88" s="158"/>
      <c r="DXX88" s="158"/>
      <c r="DXY88" s="158"/>
      <c r="DXZ88" s="158"/>
      <c r="DYA88" s="158"/>
      <c r="DYB88" s="158"/>
      <c r="DYC88" s="158"/>
      <c r="DYD88" s="158"/>
      <c r="DYE88" s="158"/>
      <c r="DYF88" s="158"/>
      <c r="DYG88" s="158"/>
      <c r="DYH88" s="158"/>
      <c r="DYI88" s="158"/>
      <c r="DYJ88" s="158"/>
      <c r="DYK88" s="158"/>
      <c r="DYL88" s="158"/>
      <c r="DYM88" s="158"/>
      <c r="DYN88" s="158"/>
      <c r="DYO88" s="158"/>
      <c r="DYP88" s="158"/>
      <c r="DYQ88" s="158"/>
      <c r="DYR88" s="158"/>
      <c r="DYS88" s="158"/>
      <c r="DYT88" s="158"/>
      <c r="DYU88" s="158"/>
      <c r="DYV88" s="158"/>
      <c r="DYW88" s="158"/>
      <c r="DYX88" s="158"/>
      <c r="DYY88" s="158"/>
      <c r="DYZ88" s="158"/>
      <c r="DZA88" s="158"/>
      <c r="DZB88" s="158"/>
      <c r="DZC88" s="158"/>
      <c r="DZD88" s="158"/>
      <c r="DZE88" s="158"/>
      <c r="DZF88" s="158"/>
      <c r="DZG88" s="158"/>
      <c r="DZH88" s="158"/>
      <c r="DZI88" s="158"/>
      <c r="DZJ88" s="158"/>
      <c r="DZK88" s="158"/>
      <c r="DZL88" s="158"/>
      <c r="DZM88" s="158"/>
      <c r="DZN88" s="158"/>
      <c r="DZO88" s="158"/>
      <c r="DZP88" s="158"/>
      <c r="DZQ88" s="158"/>
      <c r="DZR88" s="158"/>
      <c r="DZS88" s="158"/>
      <c r="DZT88" s="158"/>
      <c r="DZU88" s="158"/>
      <c r="DZV88" s="158"/>
      <c r="DZW88" s="158"/>
      <c r="DZX88" s="158"/>
      <c r="DZY88" s="158"/>
      <c r="DZZ88" s="158"/>
      <c r="EAA88" s="158"/>
      <c r="EAB88" s="158"/>
      <c r="EAC88" s="158"/>
      <c r="EAD88" s="158"/>
      <c r="EAE88" s="158"/>
      <c r="EAF88" s="158"/>
      <c r="EAG88" s="158"/>
      <c r="EAH88" s="158"/>
      <c r="EAI88" s="158"/>
      <c r="EAJ88" s="158"/>
      <c r="EAK88" s="158"/>
      <c r="EAL88" s="158"/>
      <c r="EAM88" s="158"/>
      <c r="EAN88" s="158"/>
      <c r="EAO88" s="158"/>
      <c r="EAP88" s="158"/>
      <c r="EAQ88" s="158"/>
      <c r="EAR88" s="158"/>
      <c r="EAS88" s="158"/>
      <c r="EAT88" s="158"/>
      <c r="EAU88" s="158"/>
      <c r="EAV88" s="158"/>
      <c r="EAW88" s="158"/>
      <c r="EAX88" s="158"/>
      <c r="EAY88" s="158"/>
      <c r="EAZ88" s="158"/>
      <c r="EBA88" s="158"/>
      <c r="EBB88" s="158"/>
      <c r="EBC88" s="158"/>
      <c r="EBD88" s="158"/>
      <c r="EBE88" s="158"/>
      <c r="EBF88" s="158"/>
      <c r="EBG88" s="158"/>
      <c r="EBH88" s="158"/>
      <c r="EBI88" s="158"/>
      <c r="EBJ88" s="158"/>
      <c r="EBK88" s="158"/>
      <c r="EBL88" s="158"/>
      <c r="EBM88" s="158"/>
      <c r="EBN88" s="158"/>
      <c r="EBO88" s="158"/>
      <c r="EBP88" s="158"/>
      <c r="EBQ88" s="158"/>
      <c r="EBR88" s="158"/>
      <c r="EBS88" s="158"/>
      <c r="EBT88" s="158"/>
      <c r="EBU88" s="158"/>
      <c r="EBV88" s="158"/>
      <c r="EBW88" s="158"/>
      <c r="EBX88" s="158"/>
      <c r="EBY88" s="158"/>
      <c r="EBZ88" s="158"/>
      <c r="ECA88" s="158"/>
      <c r="ECB88" s="158"/>
      <c r="ECC88" s="158"/>
      <c r="ECD88" s="158"/>
      <c r="ECE88" s="158"/>
      <c r="ECF88" s="158"/>
      <c r="ECG88" s="158"/>
      <c r="ECH88" s="158"/>
      <c r="ECI88" s="158"/>
      <c r="ECJ88" s="158"/>
      <c r="ECK88" s="158"/>
      <c r="ECL88" s="158"/>
      <c r="ECM88" s="158"/>
      <c r="ECN88" s="158"/>
      <c r="ECO88" s="158"/>
      <c r="ECP88" s="158"/>
      <c r="ECQ88" s="158"/>
      <c r="ECR88" s="158"/>
      <c r="ECS88" s="158"/>
      <c r="ECT88" s="158"/>
      <c r="ECU88" s="158"/>
      <c r="ECV88" s="158"/>
      <c r="ECW88" s="158"/>
      <c r="ECX88" s="158"/>
      <c r="ECY88" s="158"/>
      <c r="ECZ88" s="158"/>
      <c r="EDA88" s="158"/>
      <c r="EDB88" s="158"/>
      <c r="EDC88" s="158"/>
      <c r="EDD88" s="158"/>
      <c r="EDE88" s="158"/>
      <c r="EDF88" s="158"/>
      <c r="EDG88" s="158"/>
      <c r="EDH88" s="158"/>
      <c r="EDI88" s="158"/>
      <c r="EDJ88" s="158"/>
      <c r="EDK88" s="158"/>
      <c r="EDL88" s="158"/>
      <c r="EDM88" s="158"/>
      <c r="EDN88" s="158"/>
      <c r="EDO88" s="158"/>
      <c r="EDP88" s="158"/>
      <c r="EDQ88" s="158"/>
      <c r="EDR88" s="158"/>
      <c r="EDS88" s="158"/>
      <c r="EDT88" s="158"/>
      <c r="EDU88" s="158"/>
      <c r="EDV88" s="158"/>
      <c r="EDW88" s="158"/>
      <c r="EDX88" s="158"/>
      <c r="EDY88" s="158"/>
      <c r="EDZ88" s="158"/>
      <c r="EEA88" s="158"/>
      <c r="EEB88" s="158"/>
      <c r="EEC88" s="158"/>
      <c r="EED88" s="158"/>
      <c r="EEE88" s="158"/>
      <c r="EEF88" s="158"/>
      <c r="EEG88" s="158"/>
      <c r="EEH88" s="158"/>
      <c r="EEI88" s="158"/>
      <c r="EEJ88" s="158"/>
      <c r="EEK88" s="158"/>
      <c r="EEL88" s="158"/>
      <c r="EEM88" s="158"/>
      <c r="EEN88" s="158"/>
      <c r="EEO88" s="158"/>
      <c r="EEP88" s="158"/>
      <c r="EEQ88" s="158"/>
      <c r="EER88" s="158"/>
      <c r="EES88" s="158"/>
      <c r="EET88" s="158"/>
      <c r="EEU88" s="158"/>
      <c r="EEV88" s="158"/>
      <c r="EEW88" s="158"/>
      <c r="EEX88" s="158"/>
      <c r="EEY88" s="158"/>
      <c r="EEZ88" s="158"/>
      <c r="EFA88" s="158"/>
      <c r="EFB88" s="158"/>
      <c r="EFC88" s="158"/>
      <c r="EFD88" s="158"/>
      <c r="EFE88" s="158"/>
      <c r="EFF88" s="158"/>
      <c r="EFG88" s="158"/>
      <c r="EFH88" s="158"/>
      <c r="EFI88" s="158"/>
      <c r="EFJ88" s="158"/>
      <c r="EFK88" s="158"/>
      <c r="EFL88" s="158"/>
      <c r="EFM88" s="158"/>
      <c r="EFN88" s="158"/>
      <c r="EFO88" s="158"/>
      <c r="EFP88" s="158"/>
      <c r="EFQ88" s="158"/>
      <c r="EFR88" s="158"/>
      <c r="EFS88" s="158"/>
      <c r="EFT88" s="158"/>
      <c r="EFU88" s="158"/>
      <c r="EFV88" s="158"/>
      <c r="EFW88" s="158"/>
      <c r="EFX88" s="158"/>
      <c r="EFY88" s="158"/>
      <c r="EFZ88" s="158"/>
      <c r="EGA88" s="158"/>
      <c r="EGB88" s="158"/>
      <c r="EGC88" s="158"/>
      <c r="EGD88" s="158"/>
      <c r="EGE88" s="158"/>
      <c r="EGF88" s="158"/>
      <c r="EGG88" s="158"/>
      <c r="EGH88" s="158"/>
      <c r="EGI88" s="158"/>
      <c r="EGJ88" s="158"/>
      <c r="EGK88" s="158"/>
      <c r="EGL88" s="158"/>
      <c r="EGM88" s="158"/>
      <c r="EGN88" s="158"/>
      <c r="EGO88" s="158"/>
      <c r="EGP88" s="158"/>
      <c r="EGQ88" s="158"/>
      <c r="EGR88" s="158"/>
      <c r="EGS88" s="158"/>
      <c r="EGT88" s="158"/>
      <c r="EGU88" s="158"/>
      <c r="EGV88" s="158"/>
      <c r="EGW88" s="158"/>
      <c r="EGX88" s="158"/>
      <c r="EGY88" s="158"/>
      <c r="EGZ88" s="158"/>
      <c r="EHA88" s="158"/>
      <c r="EHB88" s="158"/>
      <c r="EHC88" s="158"/>
      <c r="EHD88" s="158"/>
      <c r="EHE88" s="158"/>
      <c r="EHF88" s="158"/>
      <c r="EHG88" s="158"/>
      <c r="EHH88" s="158"/>
      <c r="EHI88" s="158"/>
      <c r="EHJ88" s="158"/>
      <c r="EHK88" s="158"/>
      <c r="EHL88" s="158"/>
      <c r="EHM88" s="158"/>
      <c r="EHN88" s="158"/>
      <c r="EHO88" s="158"/>
      <c r="EHP88" s="158"/>
      <c r="EHQ88" s="158"/>
      <c r="EHR88" s="158"/>
      <c r="EHS88" s="158"/>
      <c r="EHT88" s="158"/>
      <c r="EHU88" s="158"/>
      <c r="EHV88" s="158"/>
      <c r="EHW88" s="158"/>
      <c r="EHX88" s="158"/>
      <c r="EHY88" s="158"/>
      <c r="EHZ88" s="158"/>
      <c r="EIA88" s="158"/>
      <c r="EIB88" s="158"/>
      <c r="EIC88" s="158"/>
      <c r="EID88" s="158"/>
      <c r="EIE88" s="158"/>
      <c r="EIF88" s="158"/>
      <c r="EIG88" s="158"/>
      <c r="EIH88" s="158"/>
      <c r="EII88" s="158"/>
      <c r="EIJ88" s="158"/>
      <c r="EIK88" s="158"/>
      <c r="EIL88" s="158"/>
      <c r="EIM88" s="158"/>
      <c r="EIN88" s="158"/>
      <c r="EIO88" s="158"/>
      <c r="EIP88" s="158"/>
      <c r="EIQ88" s="158"/>
      <c r="EIR88" s="158"/>
      <c r="EIS88" s="158"/>
      <c r="EIT88" s="158"/>
      <c r="EIU88" s="158"/>
      <c r="EIV88" s="158"/>
      <c r="EIW88" s="158"/>
      <c r="EIX88" s="158"/>
      <c r="EIY88" s="158"/>
      <c r="EIZ88" s="158"/>
      <c r="EJA88" s="158"/>
      <c r="EJB88" s="158"/>
      <c r="EJC88" s="158"/>
      <c r="EJD88" s="158"/>
      <c r="EJE88" s="158"/>
      <c r="EJF88" s="158"/>
      <c r="EJG88" s="158"/>
      <c r="EJH88" s="158"/>
      <c r="EJI88" s="158"/>
      <c r="EJJ88" s="158"/>
      <c r="EJK88" s="158"/>
      <c r="EJL88" s="158"/>
      <c r="EJM88" s="158"/>
      <c r="EJN88" s="158"/>
      <c r="EJO88" s="158"/>
      <c r="EJP88" s="158"/>
      <c r="EJQ88" s="158"/>
      <c r="EJR88" s="158"/>
      <c r="EJS88" s="158"/>
      <c r="EJT88" s="158"/>
      <c r="EJU88" s="158"/>
      <c r="EJV88" s="158"/>
      <c r="EJW88" s="158"/>
      <c r="EJX88" s="158"/>
      <c r="EJY88" s="158"/>
      <c r="EJZ88" s="158"/>
      <c r="EKA88" s="158"/>
      <c r="EKB88" s="158"/>
      <c r="EKC88" s="158"/>
      <c r="EKD88" s="158"/>
      <c r="EKE88" s="158"/>
      <c r="EKF88" s="158"/>
      <c r="EKG88" s="158"/>
      <c r="EKH88" s="158"/>
      <c r="EKI88" s="158"/>
      <c r="EKJ88" s="158"/>
      <c r="EKK88" s="158"/>
      <c r="EKL88" s="158"/>
      <c r="EKM88" s="158"/>
      <c r="EKN88" s="158"/>
      <c r="EKO88" s="158"/>
      <c r="EKP88" s="158"/>
      <c r="EKQ88" s="158"/>
      <c r="EKR88" s="158"/>
      <c r="EKS88" s="158"/>
      <c r="EKT88" s="158"/>
      <c r="EKU88" s="158"/>
      <c r="EKV88" s="158"/>
      <c r="EKW88" s="158"/>
      <c r="EKX88" s="158"/>
      <c r="EKY88" s="158"/>
      <c r="EKZ88" s="158"/>
      <c r="ELA88" s="158"/>
      <c r="ELB88" s="158"/>
      <c r="ELC88" s="158"/>
      <c r="ELD88" s="158"/>
      <c r="ELE88" s="158"/>
      <c r="ELF88" s="158"/>
      <c r="ELG88" s="158"/>
      <c r="ELH88" s="158"/>
      <c r="ELI88" s="158"/>
      <c r="ELJ88" s="158"/>
      <c r="ELK88" s="158"/>
      <c r="ELL88" s="158"/>
      <c r="ELM88" s="158"/>
      <c r="ELN88" s="158"/>
      <c r="ELO88" s="158"/>
      <c r="ELP88" s="158"/>
      <c r="ELQ88" s="158"/>
      <c r="ELR88" s="158"/>
      <c r="ELS88" s="158"/>
      <c r="ELT88" s="158"/>
      <c r="ELU88" s="158"/>
      <c r="ELV88" s="158"/>
      <c r="ELW88" s="158"/>
      <c r="ELX88" s="158"/>
      <c r="ELY88" s="158"/>
      <c r="ELZ88" s="158"/>
      <c r="EMA88" s="158"/>
      <c r="EMB88" s="158"/>
      <c r="EMC88" s="158"/>
      <c r="EMD88" s="158"/>
      <c r="EME88" s="158"/>
      <c r="EMF88" s="158"/>
      <c r="EMG88" s="158"/>
      <c r="EMH88" s="158"/>
      <c r="EMI88" s="158"/>
      <c r="EMJ88" s="158"/>
      <c r="EMK88" s="158"/>
      <c r="EML88" s="158"/>
      <c r="EMM88" s="158"/>
      <c r="EMN88" s="158"/>
      <c r="EMO88" s="158"/>
      <c r="EMP88" s="158"/>
      <c r="EMQ88" s="158"/>
      <c r="EMR88" s="158"/>
      <c r="EMS88" s="158"/>
      <c r="EMT88" s="158"/>
      <c r="EMU88" s="158"/>
      <c r="EMV88" s="158"/>
      <c r="EMW88" s="158"/>
      <c r="EMX88" s="158"/>
      <c r="EMY88" s="158"/>
      <c r="EMZ88" s="158"/>
      <c r="ENA88" s="158"/>
      <c r="ENB88" s="158"/>
      <c r="ENC88" s="158"/>
      <c r="END88" s="158"/>
      <c r="ENE88" s="158"/>
      <c r="ENF88" s="158"/>
      <c r="ENG88" s="158"/>
      <c r="ENH88" s="158"/>
      <c r="ENI88" s="158"/>
      <c r="ENJ88" s="158"/>
      <c r="ENK88" s="158"/>
      <c r="ENL88" s="158"/>
      <c r="ENM88" s="158"/>
      <c r="ENN88" s="158"/>
      <c r="ENO88" s="158"/>
      <c r="ENP88" s="158"/>
      <c r="ENQ88" s="158"/>
      <c r="ENR88" s="158"/>
      <c r="ENS88" s="158"/>
      <c r="ENT88" s="158"/>
      <c r="ENU88" s="158"/>
      <c r="ENV88" s="158"/>
      <c r="ENW88" s="158"/>
      <c r="ENX88" s="158"/>
      <c r="ENY88" s="158"/>
      <c r="ENZ88" s="158"/>
      <c r="EOA88" s="158"/>
      <c r="EOB88" s="158"/>
      <c r="EOC88" s="158"/>
      <c r="EOD88" s="158"/>
      <c r="EOE88" s="158"/>
      <c r="EOF88" s="158"/>
      <c r="EOG88" s="158"/>
      <c r="EOH88" s="158"/>
      <c r="EOI88" s="158"/>
      <c r="EOJ88" s="158"/>
      <c r="EOK88" s="158"/>
      <c r="EOL88" s="158"/>
      <c r="EOM88" s="158"/>
      <c r="EON88" s="158"/>
      <c r="EOO88" s="158"/>
      <c r="EOP88" s="158"/>
      <c r="EOQ88" s="158"/>
      <c r="EOR88" s="158"/>
      <c r="EOS88" s="158"/>
      <c r="EOT88" s="158"/>
      <c r="EOU88" s="158"/>
      <c r="EOV88" s="158"/>
      <c r="EOW88" s="158"/>
      <c r="EOX88" s="158"/>
      <c r="EOY88" s="158"/>
      <c r="EOZ88" s="158"/>
      <c r="EPA88" s="158"/>
      <c r="EPB88" s="158"/>
      <c r="EPC88" s="158"/>
      <c r="EPD88" s="158"/>
      <c r="EPE88" s="158"/>
      <c r="EPF88" s="158"/>
      <c r="EPG88" s="158"/>
      <c r="EPH88" s="158"/>
      <c r="EPI88" s="158"/>
      <c r="EPJ88" s="158"/>
      <c r="EPK88" s="158"/>
      <c r="EPL88" s="158"/>
      <c r="EPM88" s="158"/>
      <c r="EPN88" s="158"/>
      <c r="EPO88" s="158"/>
      <c r="EPP88" s="158"/>
      <c r="EPQ88" s="158"/>
      <c r="EPR88" s="158"/>
      <c r="EPS88" s="158"/>
      <c r="EPT88" s="158"/>
      <c r="EPU88" s="158"/>
      <c r="EPV88" s="158"/>
      <c r="EPW88" s="158"/>
      <c r="EPX88" s="158"/>
      <c r="EPY88" s="158"/>
      <c r="EPZ88" s="158"/>
      <c r="EQA88" s="158"/>
      <c r="EQB88" s="158"/>
      <c r="EQC88" s="158"/>
      <c r="EQD88" s="158"/>
      <c r="EQE88" s="158"/>
      <c r="EQF88" s="158"/>
      <c r="EQG88" s="158"/>
      <c r="EQH88" s="158"/>
      <c r="EQI88" s="158"/>
      <c r="EQJ88" s="158"/>
      <c r="EQK88" s="158"/>
      <c r="EQL88" s="158"/>
      <c r="EQM88" s="158"/>
      <c r="EQN88" s="158"/>
      <c r="EQO88" s="158"/>
      <c r="EQP88" s="158"/>
      <c r="EQQ88" s="158"/>
      <c r="EQR88" s="158"/>
      <c r="EQS88" s="158"/>
      <c r="EQT88" s="158"/>
      <c r="EQU88" s="158"/>
      <c r="EQV88" s="158"/>
      <c r="EQW88" s="158"/>
      <c r="EQX88" s="158"/>
      <c r="EQY88" s="158"/>
      <c r="EQZ88" s="158"/>
      <c r="ERA88" s="158"/>
      <c r="ERB88" s="158"/>
      <c r="ERC88" s="158"/>
      <c r="ERD88" s="158"/>
      <c r="ERE88" s="158"/>
      <c r="ERF88" s="158"/>
      <c r="ERG88" s="158"/>
      <c r="ERH88" s="158"/>
      <c r="ERI88" s="158"/>
      <c r="ERJ88" s="158"/>
      <c r="ERK88" s="158"/>
      <c r="ERL88" s="158"/>
      <c r="ERM88" s="158"/>
      <c r="ERN88" s="158"/>
      <c r="ERO88" s="158"/>
      <c r="ERP88" s="158"/>
      <c r="ERQ88" s="158"/>
      <c r="ERR88" s="158"/>
      <c r="ERS88" s="158"/>
      <c r="ERT88" s="158"/>
      <c r="ERU88" s="158"/>
      <c r="ERV88" s="158"/>
      <c r="ERW88" s="158"/>
      <c r="ERX88" s="158"/>
      <c r="ERY88" s="158"/>
      <c r="ERZ88" s="158"/>
      <c r="ESA88" s="158"/>
      <c r="ESB88" s="158"/>
      <c r="ESC88" s="158"/>
      <c r="ESD88" s="158"/>
      <c r="ESE88" s="158"/>
      <c r="ESF88" s="158"/>
      <c r="ESG88" s="158"/>
      <c r="ESH88" s="158"/>
      <c r="ESI88" s="158"/>
      <c r="ESJ88" s="158"/>
      <c r="ESK88" s="158"/>
      <c r="ESL88" s="158"/>
      <c r="ESM88" s="158"/>
      <c r="ESN88" s="158"/>
      <c r="ESO88" s="158"/>
      <c r="ESP88" s="158"/>
      <c r="ESQ88" s="158"/>
      <c r="ESR88" s="158"/>
      <c r="ESS88" s="158"/>
      <c r="EST88" s="158"/>
      <c r="ESU88" s="158"/>
      <c r="ESV88" s="158"/>
      <c r="ESW88" s="158"/>
      <c r="ESX88" s="158"/>
      <c r="ESY88" s="158"/>
      <c r="ESZ88" s="158"/>
      <c r="ETA88" s="158"/>
      <c r="ETB88" s="158"/>
      <c r="ETC88" s="158"/>
      <c r="ETD88" s="158"/>
      <c r="ETE88" s="158"/>
      <c r="ETF88" s="158"/>
      <c r="ETG88" s="158"/>
      <c r="ETH88" s="158"/>
      <c r="ETI88" s="158"/>
      <c r="ETJ88" s="158"/>
      <c r="ETK88" s="158"/>
      <c r="ETL88" s="158"/>
      <c r="ETM88" s="158"/>
      <c r="ETN88" s="158"/>
      <c r="ETO88" s="158"/>
      <c r="ETP88" s="158"/>
      <c r="ETQ88" s="158"/>
      <c r="ETR88" s="158"/>
      <c r="ETS88" s="158"/>
      <c r="ETT88" s="158"/>
      <c r="ETU88" s="158"/>
      <c r="ETV88" s="158"/>
      <c r="ETW88" s="158"/>
      <c r="ETX88" s="158"/>
      <c r="ETY88" s="158"/>
      <c r="ETZ88" s="158"/>
      <c r="EUA88" s="158"/>
      <c r="EUB88" s="158"/>
      <c r="EUC88" s="158"/>
      <c r="EUD88" s="158"/>
      <c r="EUE88" s="158"/>
      <c r="EUF88" s="158"/>
      <c r="EUG88" s="158"/>
      <c r="EUH88" s="158"/>
      <c r="EUI88" s="158"/>
      <c r="EUJ88" s="158"/>
      <c r="EUK88" s="158"/>
      <c r="EUL88" s="158"/>
      <c r="EUM88" s="158"/>
      <c r="EUN88" s="158"/>
      <c r="EUO88" s="158"/>
      <c r="EUP88" s="158"/>
      <c r="EUQ88" s="158"/>
      <c r="EUR88" s="158"/>
      <c r="EUS88" s="158"/>
      <c r="EUT88" s="158"/>
      <c r="EUU88" s="158"/>
      <c r="EUV88" s="158"/>
      <c r="EUW88" s="158"/>
      <c r="EUX88" s="158"/>
      <c r="EUY88" s="158"/>
      <c r="EUZ88" s="158"/>
      <c r="EVA88" s="158"/>
      <c r="EVB88" s="158"/>
      <c r="EVC88" s="158"/>
      <c r="EVD88" s="158"/>
      <c r="EVE88" s="158"/>
      <c r="EVF88" s="158"/>
      <c r="EVG88" s="158"/>
      <c r="EVH88" s="158"/>
      <c r="EVI88" s="158"/>
      <c r="EVJ88" s="158"/>
      <c r="EVK88" s="158"/>
      <c r="EVL88" s="158"/>
      <c r="EVM88" s="158"/>
      <c r="EVN88" s="158"/>
      <c r="EVO88" s="158"/>
      <c r="EVP88" s="158"/>
      <c r="EVQ88" s="158"/>
      <c r="EVR88" s="158"/>
      <c r="EVS88" s="158"/>
      <c r="EVT88" s="158"/>
      <c r="EVU88" s="158"/>
      <c r="EVV88" s="158"/>
      <c r="EVW88" s="158"/>
      <c r="EVX88" s="158"/>
      <c r="EVY88" s="158"/>
      <c r="EVZ88" s="158"/>
      <c r="EWA88" s="158"/>
      <c r="EWB88" s="158"/>
      <c r="EWC88" s="158"/>
      <c r="EWD88" s="158"/>
      <c r="EWE88" s="158"/>
      <c r="EWF88" s="158"/>
      <c r="EWG88" s="158"/>
      <c r="EWH88" s="158"/>
      <c r="EWI88" s="158"/>
      <c r="EWJ88" s="158"/>
      <c r="EWK88" s="158"/>
      <c r="EWL88" s="158"/>
      <c r="EWM88" s="158"/>
      <c r="EWN88" s="158"/>
      <c r="EWO88" s="158"/>
      <c r="EWP88" s="158"/>
      <c r="EWQ88" s="158"/>
      <c r="EWR88" s="158"/>
      <c r="EWS88" s="158"/>
      <c r="EWT88" s="158"/>
      <c r="EWU88" s="158"/>
      <c r="EWV88" s="158"/>
      <c r="EWW88" s="158"/>
      <c r="EWX88" s="158"/>
      <c r="EWY88" s="158"/>
      <c r="EWZ88" s="158"/>
      <c r="EXA88" s="158"/>
      <c r="EXB88" s="158"/>
      <c r="EXC88" s="158"/>
      <c r="EXD88" s="158"/>
      <c r="EXE88" s="158"/>
      <c r="EXF88" s="158"/>
      <c r="EXG88" s="158"/>
      <c r="EXH88" s="158"/>
      <c r="EXI88" s="158"/>
      <c r="EXJ88" s="158"/>
      <c r="EXK88" s="158"/>
      <c r="EXL88" s="158"/>
      <c r="EXM88" s="158"/>
      <c r="EXN88" s="158"/>
      <c r="EXO88" s="158"/>
      <c r="EXP88" s="158"/>
      <c r="EXQ88" s="158"/>
      <c r="EXR88" s="158"/>
      <c r="EXS88" s="158"/>
      <c r="EXT88" s="158"/>
      <c r="EXU88" s="158"/>
      <c r="EXV88" s="158"/>
      <c r="EXW88" s="158"/>
      <c r="EXX88" s="158"/>
      <c r="EXY88" s="158"/>
      <c r="EXZ88" s="158"/>
      <c r="EYA88" s="158"/>
      <c r="EYB88" s="158"/>
      <c r="EYC88" s="158"/>
      <c r="EYD88" s="158"/>
      <c r="EYE88" s="158"/>
      <c r="EYF88" s="158"/>
      <c r="EYG88" s="158"/>
      <c r="EYH88" s="158"/>
      <c r="EYI88" s="158"/>
      <c r="EYJ88" s="158"/>
      <c r="EYK88" s="158"/>
      <c r="EYL88" s="158"/>
      <c r="EYM88" s="158"/>
      <c r="EYN88" s="158"/>
      <c r="EYO88" s="158"/>
      <c r="EYP88" s="158"/>
      <c r="EYQ88" s="158"/>
      <c r="EYR88" s="158"/>
      <c r="EYS88" s="158"/>
      <c r="EYT88" s="158"/>
      <c r="EYU88" s="158"/>
      <c r="EYV88" s="158"/>
      <c r="EYW88" s="158"/>
      <c r="EYX88" s="158"/>
      <c r="EYY88" s="158"/>
      <c r="EYZ88" s="158"/>
      <c r="EZA88" s="158"/>
      <c r="EZB88" s="158"/>
      <c r="EZC88" s="158"/>
      <c r="EZD88" s="158"/>
      <c r="EZE88" s="158"/>
      <c r="EZF88" s="158"/>
      <c r="EZG88" s="158"/>
      <c r="EZH88" s="158"/>
      <c r="EZI88" s="158"/>
      <c r="EZJ88" s="158"/>
      <c r="EZK88" s="158"/>
      <c r="EZL88" s="158"/>
      <c r="EZM88" s="158"/>
      <c r="EZN88" s="158"/>
      <c r="EZO88" s="158"/>
      <c r="EZP88" s="158"/>
      <c r="EZQ88" s="158"/>
      <c r="EZR88" s="158"/>
      <c r="EZS88" s="158"/>
      <c r="EZT88" s="158"/>
      <c r="EZU88" s="158"/>
      <c r="EZV88" s="158"/>
      <c r="EZW88" s="158"/>
      <c r="EZX88" s="158"/>
      <c r="EZY88" s="158"/>
      <c r="EZZ88" s="158"/>
      <c r="FAA88" s="158"/>
      <c r="FAB88" s="158"/>
      <c r="FAC88" s="158"/>
      <c r="FAD88" s="158"/>
      <c r="FAE88" s="158"/>
      <c r="FAF88" s="158"/>
      <c r="FAG88" s="158"/>
      <c r="FAH88" s="158"/>
      <c r="FAI88" s="158"/>
      <c r="FAJ88" s="158"/>
      <c r="FAK88" s="158"/>
      <c r="FAL88" s="158"/>
      <c r="FAM88" s="158"/>
      <c r="FAN88" s="158"/>
      <c r="FAO88" s="158"/>
      <c r="FAP88" s="158"/>
      <c r="FAQ88" s="158"/>
      <c r="FAR88" s="158"/>
      <c r="FAS88" s="158"/>
      <c r="FAT88" s="158"/>
      <c r="FAU88" s="158"/>
      <c r="FAV88" s="158"/>
      <c r="FAW88" s="158"/>
      <c r="FAX88" s="158"/>
      <c r="FAY88" s="158"/>
      <c r="FAZ88" s="158"/>
      <c r="FBA88" s="158"/>
      <c r="FBB88" s="158"/>
      <c r="FBC88" s="158"/>
      <c r="FBD88" s="158"/>
      <c r="FBE88" s="158"/>
      <c r="FBF88" s="158"/>
      <c r="FBG88" s="158"/>
      <c r="FBH88" s="158"/>
      <c r="FBI88" s="158"/>
      <c r="FBJ88" s="158"/>
      <c r="FBK88" s="158"/>
      <c r="FBL88" s="158"/>
      <c r="FBM88" s="158"/>
      <c r="FBN88" s="158"/>
      <c r="FBO88" s="158"/>
      <c r="FBP88" s="158"/>
      <c r="FBQ88" s="158"/>
      <c r="FBR88" s="158"/>
      <c r="FBS88" s="158"/>
      <c r="FBT88" s="158"/>
      <c r="FBU88" s="158"/>
      <c r="FBV88" s="158"/>
      <c r="FBW88" s="158"/>
      <c r="FBX88" s="158"/>
      <c r="FBY88" s="158"/>
      <c r="FBZ88" s="158"/>
      <c r="FCA88" s="158"/>
      <c r="FCB88" s="158"/>
      <c r="FCC88" s="158"/>
      <c r="FCD88" s="158"/>
      <c r="FCE88" s="158"/>
      <c r="FCF88" s="158"/>
      <c r="FCG88" s="158"/>
      <c r="FCH88" s="158"/>
      <c r="FCI88" s="158"/>
      <c r="FCJ88" s="158"/>
      <c r="FCK88" s="158"/>
      <c r="FCL88" s="158"/>
      <c r="FCM88" s="158"/>
      <c r="FCN88" s="158"/>
      <c r="FCO88" s="158"/>
      <c r="FCP88" s="158"/>
      <c r="FCQ88" s="158"/>
      <c r="FCR88" s="158"/>
      <c r="FCS88" s="158"/>
      <c r="FCT88" s="158"/>
      <c r="FCU88" s="158"/>
      <c r="FCV88" s="158"/>
      <c r="FCW88" s="158"/>
      <c r="FCX88" s="158"/>
      <c r="FCY88" s="158"/>
      <c r="FCZ88" s="158"/>
      <c r="FDA88" s="158"/>
      <c r="FDB88" s="158"/>
      <c r="FDC88" s="158"/>
      <c r="FDD88" s="158"/>
      <c r="FDE88" s="158"/>
      <c r="FDF88" s="158"/>
      <c r="FDG88" s="158"/>
      <c r="FDH88" s="158"/>
      <c r="FDI88" s="158"/>
      <c r="FDJ88" s="158"/>
      <c r="FDK88" s="158"/>
      <c r="FDL88" s="158"/>
      <c r="FDM88" s="158"/>
      <c r="FDN88" s="158"/>
      <c r="FDO88" s="158"/>
      <c r="FDP88" s="158"/>
      <c r="FDQ88" s="158"/>
      <c r="FDR88" s="158"/>
      <c r="FDS88" s="158"/>
      <c r="FDT88" s="158"/>
      <c r="FDU88" s="158"/>
      <c r="FDV88" s="158"/>
      <c r="FDW88" s="158"/>
      <c r="FDX88" s="158"/>
      <c r="FDY88" s="158"/>
      <c r="FDZ88" s="158"/>
      <c r="FEA88" s="158"/>
      <c r="FEB88" s="158"/>
      <c r="FEC88" s="158"/>
      <c r="FED88" s="158"/>
      <c r="FEE88" s="158"/>
      <c r="FEF88" s="158"/>
      <c r="FEG88" s="158"/>
      <c r="FEH88" s="158"/>
      <c r="FEI88" s="158"/>
      <c r="FEJ88" s="158"/>
      <c r="FEK88" s="158"/>
      <c r="FEL88" s="158"/>
      <c r="FEM88" s="158"/>
      <c r="FEN88" s="158"/>
      <c r="FEO88" s="158"/>
      <c r="FEP88" s="158"/>
      <c r="FEQ88" s="158"/>
      <c r="FER88" s="158"/>
      <c r="FES88" s="158"/>
      <c r="FET88" s="158"/>
      <c r="FEU88" s="158"/>
      <c r="FEV88" s="158"/>
      <c r="FEW88" s="158"/>
      <c r="FEX88" s="158"/>
      <c r="FEY88" s="158"/>
      <c r="FEZ88" s="158"/>
      <c r="FFA88" s="158"/>
      <c r="FFB88" s="158"/>
      <c r="FFC88" s="158"/>
      <c r="FFD88" s="158"/>
      <c r="FFE88" s="158"/>
      <c r="FFF88" s="158"/>
      <c r="FFG88" s="158"/>
      <c r="FFH88" s="158"/>
      <c r="FFI88" s="158"/>
      <c r="FFJ88" s="158"/>
      <c r="FFK88" s="158"/>
      <c r="FFL88" s="158"/>
      <c r="FFM88" s="158"/>
      <c r="FFN88" s="158"/>
      <c r="FFO88" s="158"/>
      <c r="FFP88" s="158"/>
      <c r="FFQ88" s="158"/>
      <c r="FFR88" s="158"/>
      <c r="FFS88" s="158"/>
      <c r="FFT88" s="158"/>
      <c r="FFU88" s="158"/>
      <c r="FFV88" s="158"/>
      <c r="FFW88" s="158"/>
      <c r="FFX88" s="158"/>
      <c r="FFY88" s="158"/>
      <c r="FFZ88" s="158"/>
      <c r="FGA88" s="158"/>
      <c r="FGB88" s="158"/>
      <c r="FGC88" s="158"/>
      <c r="FGD88" s="158"/>
      <c r="FGE88" s="158"/>
      <c r="FGF88" s="158"/>
      <c r="FGG88" s="158"/>
      <c r="FGH88" s="158"/>
      <c r="FGI88" s="158"/>
      <c r="FGJ88" s="158"/>
      <c r="FGK88" s="158"/>
      <c r="FGL88" s="158"/>
      <c r="FGM88" s="158"/>
      <c r="FGN88" s="158"/>
      <c r="FGO88" s="158"/>
      <c r="FGP88" s="158"/>
      <c r="FGQ88" s="158"/>
      <c r="FGR88" s="158"/>
      <c r="FGS88" s="158"/>
      <c r="FGT88" s="158"/>
      <c r="FGU88" s="158"/>
      <c r="FGV88" s="158"/>
      <c r="FGW88" s="158"/>
      <c r="FGX88" s="158"/>
      <c r="FGY88" s="158"/>
      <c r="FGZ88" s="158"/>
      <c r="FHA88" s="158"/>
      <c r="FHB88" s="158"/>
      <c r="FHC88" s="158"/>
      <c r="FHD88" s="158"/>
      <c r="FHE88" s="158"/>
      <c r="FHF88" s="158"/>
      <c r="FHG88" s="158"/>
      <c r="FHH88" s="158"/>
      <c r="FHI88" s="158"/>
      <c r="FHJ88" s="158"/>
      <c r="FHK88" s="158"/>
      <c r="FHL88" s="158"/>
      <c r="FHM88" s="158"/>
      <c r="FHN88" s="158"/>
      <c r="FHO88" s="158"/>
      <c r="FHP88" s="158"/>
      <c r="FHQ88" s="158"/>
      <c r="FHR88" s="158"/>
      <c r="FHS88" s="158"/>
      <c r="FHT88" s="158"/>
      <c r="FHU88" s="158"/>
      <c r="FHV88" s="158"/>
      <c r="FHW88" s="158"/>
      <c r="FHX88" s="158"/>
      <c r="FHY88" s="158"/>
      <c r="FHZ88" s="158"/>
      <c r="FIA88" s="158"/>
      <c r="FIB88" s="158"/>
      <c r="FIC88" s="158"/>
      <c r="FID88" s="158"/>
      <c r="FIE88" s="158"/>
      <c r="FIF88" s="158"/>
      <c r="FIG88" s="158"/>
      <c r="FIH88" s="158"/>
      <c r="FII88" s="158"/>
      <c r="FIJ88" s="158"/>
      <c r="FIK88" s="158"/>
      <c r="FIL88" s="158"/>
      <c r="FIM88" s="158"/>
      <c r="FIN88" s="158"/>
      <c r="FIO88" s="158"/>
      <c r="FIP88" s="158"/>
      <c r="FIQ88" s="158"/>
      <c r="FIR88" s="158"/>
      <c r="FIS88" s="158"/>
      <c r="FIT88" s="158"/>
      <c r="FIU88" s="158"/>
      <c r="FIV88" s="158"/>
      <c r="FIW88" s="158"/>
      <c r="FIX88" s="158"/>
      <c r="FIY88" s="158"/>
      <c r="FIZ88" s="158"/>
      <c r="FJA88" s="158"/>
      <c r="FJB88" s="158"/>
      <c r="FJC88" s="158"/>
      <c r="FJD88" s="158"/>
      <c r="FJE88" s="158"/>
      <c r="FJF88" s="158"/>
      <c r="FJG88" s="158"/>
      <c r="FJH88" s="158"/>
      <c r="FJI88" s="158"/>
      <c r="FJJ88" s="158"/>
      <c r="FJK88" s="158"/>
      <c r="FJL88" s="158"/>
      <c r="FJM88" s="158"/>
      <c r="FJN88" s="158"/>
      <c r="FJO88" s="158"/>
      <c r="FJP88" s="158"/>
      <c r="FJQ88" s="158"/>
      <c r="FJR88" s="158"/>
      <c r="FJS88" s="158"/>
      <c r="FJT88" s="158"/>
      <c r="FJU88" s="158"/>
      <c r="FJV88" s="158"/>
      <c r="FJW88" s="158"/>
      <c r="FJX88" s="158"/>
      <c r="FJY88" s="158"/>
      <c r="FJZ88" s="158"/>
      <c r="FKA88" s="158"/>
      <c r="FKB88" s="158"/>
      <c r="FKC88" s="158"/>
      <c r="FKD88" s="158"/>
      <c r="FKE88" s="158"/>
      <c r="FKF88" s="158"/>
      <c r="FKG88" s="158"/>
      <c r="FKH88" s="158"/>
      <c r="FKI88" s="158"/>
      <c r="FKJ88" s="158"/>
      <c r="FKK88" s="158"/>
      <c r="FKL88" s="158"/>
      <c r="FKM88" s="158"/>
      <c r="FKN88" s="158"/>
      <c r="FKO88" s="158"/>
      <c r="FKP88" s="158"/>
      <c r="FKQ88" s="158"/>
      <c r="FKR88" s="158"/>
      <c r="FKS88" s="158"/>
      <c r="FKT88" s="158"/>
      <c r="FKU88" s="158"/>
      <c r="FKV88" s="158"/>
      <c r="FKW88" s="158"/>
      <c r="FKX88" s="158"/>
      <c r="FKY88" s="158"/>
      <c r="FKZ88" s="158"/>
      <c r="FLA88" s="158"/>
      <c r="FLB88" s="158"/>
      <c r="FLC88" s="158"/>
      <c r="FLD88" s="158"/>
      <c r="FLE88" s="158"/>
      <c r="FLF88" s="158"/>
      <c r="FLG88" s="158"/>
      <c r="FLH88" s="158"/>
      <c r="FLI88" s="158"/>
      <c r="FLJ88" s="158"/>
      <c r="FLK88" s="158"/>
      <c r="FLL88" s="158"/>
      <c r="FLM88" s="158"/>
      <c r="FLN88" s="158"/>
      <c r="FLO88" s="158"/>
      <c r="FLP88" s="158"/>
      <c r="FLQ88" s="158"/>
      <c r="FLR88" s="158"/>
      <c r="FLS88" s="158"/>
      <c r="FLT88" s="158"/>
      <c r="FLU88" s="158"/>
      <c r="FLV88" s="158"/>
      <c r="FLW88" s="158"/>
      <c r="FLX88" s="158"/>
      <c r="FLY88" s="158"/>
      <c r="FLZ88" s="158"/>
      <c r="FMA88" s="158"/>
      <c r="FMB88" s="158"/>
      <c r="FMC88" s="158"/>
      <c r="FMD88" s="158"/>
      <c r="FME88" s="158"/>
      <c r="FMF88" s="158"/>
      <c r="FMG88" s="158"/>
      <c r="FMH88" s="158"/>
      <c r="FMI88" s="158"/>
      <c r="FMJ88" s="158"/>
      <c r="FMK88" s="158"/>
      <c r="FML88" s="158"/>
      <c r="FMM88" s="158"/>
      <c r="FMN88" s="158"/>
      <c r="FMO88" s="158"/>
      <c r="FMP88" s="158"/>
      <c r="FMQ88" s="158"/>
      <c r="FMR88" s="158"/>
      <c r="FMS88" s="158"/>
      <c r="FMT88" s="158"/>
      <c r="FMU88" s="158"/>
      <c r="FMV88" s="158"/>
      <c r="FMW88" s="158"/>
      <c r="FMX88" s="158"/>
      <c r="FMY88" s="158"/>
      <c r="FMZ88" s="158"/>
      <c r="FNA88" s="158"/>
      <c r="FNB88" s="158"/>
      <c r="FNC88" s="158"/>
      <c r="FND88" s="158"/>
      <c r="FNE88" s="158"/>
      <c r="FNF88" s="158"/>
      <c r="FNG88" s="158"/>
      <c r="FNH88" s="158"/>
      <c r="FNI88" s="158"/>
      <c r="FNJ88" s="158"/>
      <c r="FNK88" s="158"/>
      <c r="FNL88" s="158"/>
      <c r="FNM88" s="158"/>
      <c r="FNN88" s="158"/>
      <c r="FNO88" s="158"/>
      <c r="FNP88" s="158"/>
      <c r="FNQ88" s="158"/>
      <c r="FNR88" s="158"/>
      <c r="FNS88" s="158"/>
      <c r="FNT88" s="158"/>
      <c r="FNU88" s="158"/>
      <c r="FNV88" s="158"/>
      <c r="FNW88" s="158"/>
      <c r="FNX88" s="158"/>
      <c r="FNY88" s="158"/>
      <c r="FNZ88" s="158"/>
      <c r="FOA88" s="158"/>
      <c r="FOB88" s="158"/>
      <c r="FOC88" s="158"/>
      <c r="FOD88" s="158"/>
      <c r="FOE88" s="158"/>
      <c r="FOF88" s="158"/>
      <c r="FOG88" s="158"/>
      <c r="FOH88" s="158"/>
      <c r="FOI88" s="158"/>
      <c r="FOJ88" s="158"/>
      <c r="FOK88" s="158"/>
      <c r="FOL88" s="158"/>
      <c r="FOM88" s="158"/>
      <c r="FON88" s="158"/>
      <c r="FOO88" s="158"/>
      <c r="FOP88" s="158"/>
      <c r="FOQ88" s="158"/>
      <c r="FOR88" s="158"/>
      <c r="FOS88" s="158"/>
      <c r="FOT88" s="158"/>
      <c r="FOU88" s="158"/>
      <c r="FOV88" s="158"/>
      <c r="FOW88" s="158"/>
      <c r="FOX88" s="158"/>
      <c r="FOY88" s="158"/>
      <c r="FOZ88" s="158"/>
      <c r="FPA88" s="158"/>
      <c r="FPB88" s="158"/>
      <c r="FPC88" s="158"/>
      <c r="FPD88" s="158"/>
      <c r="FPE88" s="158"/>
      <c r="FPF88" s="158"/>
      <c r="FPG88" s="158"/>
      <c r="FPH88" s="158"/>
      <c r="FPI88" s="158"/>
      <c r="FPJ88" s="158"/>
      <c r="FPK88" s="158"/>
      <c r="FPL88" s="158"/>
      <c r="FPM88" s="158"/>
      <c r="FPN88" s="158"/>
      <c r="FPO88" s="158"/>
      <c r="FPP88" s="158"/>
      <c r="FPQ88" s="158"/>
      <c r="FPR88" s="158"/>
      <c r="FPS88" s="158"/>
      <c r="FPT88" s="158"/>
      <c r="FPU88" s="158"/>
      <c r="FPV88" s="158"/>
      <c r="FPW88" s="158"/>
      <c r="FPX88" s="158"/>
      <c r="FPY88" s="158"/>
      <c r="FPZ88" s="158"/>
      <c r="FQA88" s="158"/>
      <c r="FQB88" s="158"/>
      <c r="FQC88" s="158"/>
      <c r="FQD88" s="158"/>
      <c r="FQE88" s="158"/>
      <c r="FQF88" s="158"/>
      <c r="FQG88" s="158"/>
      <c r="FQH88" s="158"/>
      <c r="FQI88" s="158"/>
      <c r="FQJ88" s="158"/>
      <c r="FQK88" s="158"/>
      <c r="FQL88" s="158"/>
      <c r="FQM88" s="158"/>
      <c r="FQN88" s="158"/>
      <c r="FQO88" s="158"/>
      <c r="FQP88" s="158"/>
      <c r="FQQ88" s="158"/>
      <c r="FQR88" s="158"/>
      <c r="FQS88" s="158"/>
      <c r="FQT88" s="158"/>
      <c r="FQU88" s="158"/>
      <c r="FQV88" s="158"/>
      <c r="FQW88" s="158"/>
      <c r="FQX88" s="158"/>
      <c r="FQY88" s="158"/>
      <c r="FQZ88" s="158"/>
      <c r="FRA88" s="158"/>
      <c r="FRB88" s="158"/>
      <c r="FRC88" s="158"/>
      <c r="FRD88" s="158"/>
      <c r="FRE88" s="158"/>
      <c r="FRF88" s="158"/>
      <c r="FRG88" s="158"/>
      <c r="FRH88" s="158"/>
      <c r="FRI88" s="158"/>
      <c r="FRJ88" s="158"/>
      <c r="FRK88" s="158"/>
      <c r="FRL88" s="158"/>
      <c r="FRM88" s="158"/>
      <c r="FRN88" s="158"/>
      <c r="FRO88" s="158"/>
      <c r="FRP88" s="158"/>
      <c r="FRQ88" s="158"/>
      <c r="FRR88" s="158"/>
      <c r="FRS88" s="158"/>
      <c r="FRT88" s="158"/>
      <c r="FRU88" s="158"/>
      <c r="FRV88" s="158"/>
      <c r="FRW88" s="158"/>
      <c r="FRX88" s="158"/>
      <c r="FRY88" s="158"/>
      <c r="FRZ88" s="158"/>
      <c r="FSA88" s="158"/>
      <c r="FSB88" s="158"/>
      <c r="FSC88" s="158"/>
      <c r="FSD88" s="158"/>
      <c r="FSE88" s="158"/>
      <c r="FSF88" s="158"/>
      <c r="FSG88" s="158"/>
      <c r="FSH88" s="158"/>
      <c r="FSI88" s="158"/>
      <c r="FSJ88" s="158"/>
      <c r="FSK88" s="158"/>
      <c r="FSL88" s="158"/>
      <c r="FSM88" s="158"/>
      <c r="FSN88" s="158"/>
      <c r="FSO88" s="158"/>
      <c r="FSP88" s="158"/>
      <c r="FSQ88" s="158"/>
      <c r="FSR88" s="158"/>
      <c r="FSS88" s="158"/>
      <c r="FST88" s="158"/>
      <c r="FSU88" s="158"/>
      <c r="FSV88" s="158"/>
      <c r="FSW88" s="158"/>
      <c r="FSX88" s="158"/>
      <c r="FSY88" s="158"/>
      <c r="FSZ88" s="158"/>
      <c r="FTA88" s="158"/>
      <c r="FTB88" s="158"/>
      <c r="FTC88" s="158"/>
      <c r="FTD88" s="158"/>
      <c r="FTE88" s="158"/>
      <c r="FTF88" s="158"/>
      <c r="FTG88" s="158"/>
      <c r="FTH88" s="158"/>
      <c r="FTI88" s="158"/>
      <c r="FTJ88" s="158"/>
      <c r="FTK88" s="158"/>
      <c r="FTL88" s="158"/>
      <c r="FTM88" s="158"/>
      <c r="FTN88" s="158"/>
      <c r="FTO88" s="158"/>
      <c r="FTP88" s="158"/>
      <c r="FTQ88" s="158"/>
      <c r="FTR88" s="158"/>
      <c r="FTS88" s="158"/>
      <c r="FTT88" s="158"/>
      <c r="FTU88" s="158"/>
      <c r="FTV88" s="158"/>
      <c r="FTW88" s="158"/>
      <c r="FTX88" s="158"/>
      <c r="FTY88" s="158"/>
      <c r="FTZ88" s="158"/>
      <c r="FUA88" s="158"/>
      <c r="FUB88" s="158"/>
      <c r="FUC88" s="158"/>
      <c r="FUD88" s="158"/>
      <c r="FUE88" s="158"/>
      <c r="FUF88" s="158"/>
      <c r="FUG88" s="158"/>
      <c r="FUH88" s="158"/>
      <c r="FUI88" s="158"/>
      <c r="FUJ88" s="158"/>
      <c r="FUK88" s="158"/>
      <c r="FUL88" s="158"/>
      <c r="FUM88" s="158"/>
      <c r="FUN88" s="158"/>
      <c r="FUO88" s="158"/>
      <c r="FUP88" s="158"/>
      <c r="FUQ88" s="158"/>
      <c r="FUR88" s="158"/>
      <c r="FUS88" s="158"/>
      <c r="FUT88" s="158"/>
      <c r="FUU88" s="158"/>
      <c r="FUV88" s="158"/>
      <c r="FUW88" s="158"/>
      <c r="FUX88" s="158"/>
      <c r="FUY88" s="158"/>
      <c r="FUZ88" s="158"/>
      <c r="FVA88" s="158"/>
      <c r="FVB88" s="158"/>
      <c r="FVC88" s="158"/>
      <c r="FVD88" s="158"/>
      <c r="FVE88" s="158"/>
      <c r="FVF88" s="158"/>
      <c r="FVG88" s="158"/>
      <c r="FVH88" s="158"/>
      <c r="FVI88" s="158"/>
      <c r="FVJ88" s="158"/>
      <c r="FVK88" s="158"/>
      <c r="FVL88" s="158"/>
      <c r="FVM88" s="158"/>
      <c r="FVN88" s="158"/>
      <c r="FVO88" s="158"/>
      <c r="FVP88" s="158"/>
      <c r="FVQ88" s="158"/>
      <c r="FVR88" s="158"/>
      <c r="FVS88" s="158"/>
      <c r="FVT88" s="158"/>
      <c r="FVU88" s="158"/>
      <c r="FVV88" s="158"/>
      <c r="FVW88" s="158"/>
      <c r="FVX88" s="158"/>
      <c r="FVY88" s="158"/>
      <c r="FVZ88" s="158"/>
      <c r="FWA88" s="158"/>
      <c r="FWB88" s="158"/>
      <c r="FWC88" s="158"/>
      <c r="FWD88" s="158"/>
      <c r="FWE88" s="158"/>
      <c r="FWF88" s="158"/>
      <c r="FWG88" s="158"/>
      <c r="FWH88" s="158"/>
      <c r="FWI88" s="158"/>
      <c r="FWJ88" s="158"/>
      <c r="FWK88" s="158"/>
      <c r="FWL88" s="158"/>
      <c r="FWM88" s="158"/>
      <c r="FWN88" s="158"/>
      <c r="FWO88" s="158"/>
      <c r="FWP88" s="158"/>
      <c r="FWQ88" s="158"/>
      <c r="FWR88" s="158"/>
      <c r="FWS88" s="158"/>
      <c r="FWT88" s="158"/>
      <c r="FWU88" s="158"/>
      <c r="FWV88" s="158"/>
      <c r="FWW88" s="158"/>
      <c r="FWX88" s="158"/>
      <c r="FWY88" s="158"/>
      <c r="FWZ88" s="158"/>
      <c r="FXA88" s="158"/>
      <c r="FXB88" s="158"/>
      <c r="FXC88" s="158"/>
      <c r="FXD88" s="158"/>
      <c r="FXE88" s="158"/>
      <c r="FXF88" s="158"/>
      <c r="FXG88" s="158"/>
      <c r="FXH88" s="158"/>
      <c r="FXI88" s="158"/>
      <c r="FXJ88" s="158"/>
      <c r="FXK88" s="158"/>
      <c r="FXL88" s="158"/>
      <c r="FXM88" s="158"/>
      <c r="FXN88" s="158"/>
      <c r="FXO88" s="158"/>
      <c r="FXP88" s="158"/>
      <c r="FXQ88" s="158"/>
      <c r="FXR88" s="158"/>
      <c r="FXS88" s="158"/>
      <c r="FXT88" s="158"/>
      <c r="FXU88" s="158"/>
      <c r="FXV88" s="158"/>
      <c r="FXW88" s="158"/>
      <c r="FXX88" s="158"/>
      <c r="FXY88" s="158"/>
      <c r="FXZ88" s="158"/>
      <c r="FYA88" s="158"/>
      <c r="FYB88" s="158"/>
      <c r="FYC88" s="158"/>
      <c r="FYD88" s="158"/>
      <c r="FYE88" s="158"/>
      <c r="FYF88" s="158"/>
      <c r="FYG88" s="158"/>
      <c r="FYH88" s="158"/>
      <c r="FYI88" s="158"/>
      <c r="FYJ88" s="158"/>
      <c r="FYK88" s="158"/>
      <c r="FYL88" s="158"/>
      <c r="FYM88" s="158"/>
      <c r="FYN88" s="158"/>
      <c r="FYO88" s="158"/>
      <c r="FYP88" s="158"/>
      <c r="FYQ88" s="158"/>
      <c r="FYR88" s="158"/>
      <c r="FYS88" s="158"/>
      <c r="FYT88" s="158"/>
      <c r="FYU88" s="158"/>
      <c r="FYV88" s="158"/>
      <c r="FYW88" s="158"/>
      <c r="FYX88" s="158"/>
      <c r="FYY88" s="158"/>
      <c r="FYZ88" s="158"/>
      <c r="FZA88" s="158"/>
      <c r="FZB88" s="158"/>
      <c r="FZC88" s="158"/>
      <c r="FZD88" s="158"/>
      <c r="FZE88" s="158"/>
      <c r="FZF88" s="158"/>
      <c r="FZG88" s="158"/>
      <c r="FZH88" s="158"/>
      <c r="FZI88" s="158"/>
      <c r="FZJ88" s="158"/>
      <c r="FZK88" s="158"/>
      <c r="FZL88" s="158"/>
      <c r="FZM88" s="158"/>
      <c r="FZN88" s="158"/>
      <c r="FZO88" s="158"/>
      <c r="FZP88" s="158"/>
      <c r="FZQ88" s="158"/>
      <c r="FZR88" s="158"/>
      <c r="FZS88" s="158"/>
      <c r="FZT88" s="158"/>
      <c r="FZU88" s="158"/>
      <c r="FZV88" s="158"/>
      <c r="FZW88" s="158"/>
      <c r="FZX88" s="158"/>
      <c r="FZY88" s="158"/>
      <c r="FZZ88" s="158"/>
      <c r="GAA88" s="158"/>
      <c r="GAB88" s="158"/>
      <c r="GAC88" s="158"/>
      <c r="GAD88" s="158"/>
      <c r="GAE88" s="158"/>
      <c r="GAF88" s="158"/>
      <c r="GAG88" s="158"/>
      <c r="GAH88" s="158"/>
      <c r="GAI88" s="158"/>
      <c r="GAJ88" s="158"/>
      <c r="GAK88" s="158"/>
      <c r="GAL88" s="158"/>
      <c r="GAM88" s="158"/>
      <c r="GAN88" s="158"/>
      <c r="GAO88" s="158"/>
      <c r="GAP88" s="158"/>
      <c r="GAQ88" s="158"/>
      <c r="GAR88" s="158"/>
      <c r="GAS88" s="158"/>
      <c r="GAT88" s="158"/>
      <c r="GAU88" s="158"/>
      <c r="GAV88" s="158"/>
      <c r="GAW88" s="158"/>
      <c r="GAX88" s="158"/>
      <c r="GAY88" s="158"/>
      <c r="GAZ88" s="158"/>
      <c r="GBA88" s="158"/>
      <c r="GBB88" s="158"/>
      <c r="GBC88" s="158"/>
      <c r="GBD88" s="158"/>
      <c r="GBE88" s="158"/>
      <c r="GBF88" s="158"/>
      <c r="GBG88" s="158"/>
      <c r="GBH88" s="158"/>
      <c r="GBI88" s="158"/>
      <c r="GBJ88" s="158"/>
      <c r="GBK88" s="158"/>
      <c r="GBL88" s="158"/>
      <c r="GBM88" s="158"/>
      <c r="GBN88" s="158"/>
      <c r="GBO88" s="158"/>
      <c r="GBP88" s="158"/>
      <c r="GBQ88" s="158"/>
      <c r="GBR88" s="158"/>
      <c r="GBS88" s="158"/>
      <c r="GBT88" s="158"/>
      <c r="GBU88" s="158"/>
      <c r="GBV88" s="158"/>
      <c r="GBW88" s="158"/>
      <c r="GBX88" s="158"/>
      <c r="GBY88" s="158"/>
      <c r="GBZ88" s="158"/>
      <c r="GCA88" s="158"/>
      <c r="GCB88" s="158"/>
      <c r="GCC88" s="158"/>
      <c r="GCD88" s="158"/>
      <c r="GCE88" s="158"/>
      <c r="GCF88" s="158"/>
      <c r="GCG88" s="158"/>
      <c r="GCH88" s="158"/>
      <c r="GCI88" s="158"/>
      <c r="GCJ88" s="158"/>
      <c r="GCK88" s="158"/>
      <c r="GCL88" s="158"/>
      <c r="GCM88" s="158"/>
      <c r="GCN88" s="158"/>
      <c r="GCO88" s="158"/>
      <c r="GCP88" s="158"/>
      <c r="GCQ88" s="158"/>
      <c r="GCR88" s="158"/>
      <c r="GCS88" s="158"/>
      <c r="GCT88" s="158"/>
      <c r="GCU88" s="158"/>
      <c r="GCV88" s="158"/>
      <c r="GCW88" s="158"/>
      <c r="GCX88" s="158"/>
      <c r="GCY88" s="158"/>
      <c r="GCZ88" s="158"/>
      <c r="GDA88" s="158"/>
      <c r="GDB88" s="158"/>
      <c r="GDC88" s="158"/>
      <c r="GDD88" s="158"/>
      <c r="GDE88" s="158"/>
      <c r="GDF88" s="158"/>
      <c r="GDG88" s="158"/>
      <c r="GDH88" s="158"/>
      <c r="GDI88" s="158"/>
      <c r="GDJ88" s="158"/>
      <c r="GDK88" s="158"/>
      <c r="GDL88" s="158"/>
      <c r="GDM88" s="158"/>
      <c r="GDN88" s="158"/>
      <c r="GDO88" s="158"/>
      <c r="GDP88" s="158"/>
      <c r="GDQ88" s="158"/>
      <c r="GDR88" s="158"/>
      <c r="GDS88" s="158"/>
      <c r="GDT88" s="158"/>
      <c r="GDU88" s="158"/>
      <c r="GDV88" s="158"/>
      <c r="GDW88" s="158"/>
      <c r="GDX88" s="158"/>
      <c r="GDY88" s="158"/>
      <c r="GDZ88" s="158"/>
      <c r="GEA88" s="158"/>
      <c r="GEB88" s="158"/>
      <c r="GEC88" s="158"/>
      <c r="GED88" s="158"/>
      <c r="GEE88" s="158"/>
      <c r="GEF88" s="158"/>
      <c r="GEG88" s="158"/>
      <c r="GEH88" s="158"/>
      <c r="GEI88" s="158"/>
      <c r="GEJ88" s="158"/>
      <c r="GEK88" s="158"/>
      <c r="GEL88" s="158"/>
      <c r="GEM88" s="158"/>
      <c r="GEN88" s="158"/>
      <c r="GEO88" s="158"/>
      <c r="GEP88" s="158"/>
      <c r="GEQ88" s="158"/>
      <c r="GER88" s="158"/>
      <c r="GES88" s="158"/>
      <c r="GET88" s="158"/>
      <c r="GEU88" s="158"/>
      <c r="GEV88" s="158"/>
      <c r="GEW88" s="158"/>
      <c r="GEX88" s="158"/>
      <c r="GEY88" s="158"/>
      <c r="GEZ88" s="158"/>
      <c r="GFA88" s="158"/>
      <c r="GFB88" s="158"/>
      <c r="GFC88" s="158"/>
      <c r="GFD88" s="158"/>
      <c r="GFE88" s="158"/>
      <c r="GFF88" s="158"/>
      <c r="GFG88" s="158"/>
      <c r="GFH88" s="158"/>
      <c r="GFI88" s="158"/>
      <c r="GFJ88" s="158"/>
      <c r="GFK88" s="158"/>
      <c r="GFL88" s="158"/>
      <c r="GFM88" s="158"/>
      <c r="GFN88" s="158"/>
      <c r="GFO88" s="158"/>
      <c r="GFP88" s="158"/>
      <c r="GFQ88" s="158"/>
      <c r="GFR88" s="158"/>
      <c r="GFS88" s="158"/>
      <c r="GFT88" s="158"/>
      <c r="GFU88" s="158"/>
      <c r="GFV88" s="158"/>
      <c r="GFW88" s="158"/>
      <c r="GFX88" s="158"/>
      <c r="GFY88" s="158"/>
      <c r="GFZ88" s="158"/>
      <c r="GGA88" s="158"/>
      <c r="GGB88" s="158"/>
      <c r="GGC88" s="158"/>
      <c r="GGD88" s="158"/>
      <c r="GGE88" s="158"/>
      <c r="GGF88" s="158"/>
      <c r="GGG88" s="158"/>
      <c r="GGH88" s="158"/>
      <c r="GGI88" s="158"/>
      <c r="GGJ88" s="158"/>
      <c r="GGK88" s="158"/>
      <c r="GGL88" s="158"/>
      <c r="GGM88" s="158"/>
      <c r="GGN88" s="158"/>
      <c r="GGO88" s="158"/>
      <c r="GGP88" s="158"/>
      <c r="GGQ88" s="158"/>
      <c r="GGR88" s="158"/>
      <c r="GGS88" s="158"/>
      <c r="GGT88" s="158"/>
      <c r="GGU88" s="158"/>
      <c r="GGV88" s="158"/>
      <c r="GGW88" s="158"/>
      <c r="GGX88" s="158"/>
      <c r="GGY88" s="158"/>
      <c r="GGZ88" s="158"/>
      <c r="GHA88" s="158"/>
      <c r="GHB88" s="158"/>
      <c r="GHC88" s="158"/>
      <c r="GHD88" s="158"/>
      <c r="GHE88" s="158"/>
      <c r="GHF88" s="158"/>
      <c r="GHG88" s="158"/>
      <c r="GHH88" s="158"/>
      <c r="GHI88" s="158"/>
      <c r="GHJ88" s="158"/>
      <c r="GHK88" s="158"/>
      <c r="GHL88" s="158"/>
      <c r="GHM88" s="158"/>
      <c r="GHN88" s="158"/>
      <c r="GHO88" s="158"/>
      <c r="GHP88" s="158"/>
      <c r="GHQ88" s="158"/>
      <c r="GHR88" s="158"/>
      <c r="GHS88" s="158"/>
      <c r="GHT88" s="158"/>
      <c r="GHU88" s="158"/>
      <c r="GHV88" s="158"/>
      <c r="GHW88" s="158"/>
      <c r="GHX88" s="158"/>
      <c r="GHY88" s="158"/>
      <c r="GHZ88" s="158"/>
      <c r="GIA88" s="158"/>
      <c r="GIB88" s="158"/>
      <c r="GIC88" s="158"/>
      <c r="GID88" s="158"/>
      <c r="GIE88" s="158"/>
      <c r="GIF88" s="158"/>
      <c r="GIG88" s="158"/>
      <c r="GIH88" s="158"/>
      <c r="GII88" s="158"/>
      <c r="GIJ88" s="158"/>
      <c r="GIK88" s="158"/>
      <c r="GIL88" s="158"/>
      <c r="GIM88" s="158"/>
      <c r="GIN88" s="158"/>
      <c r="GIO88" s="158"/>
      <c r="GIP88" s="158"/>
      <c r="GIQ88" s="158"/>
      <c r="GIR88" s="158"/>
      <c r="GIS88" s="158"/>
      <c r="GIT88" s="158"/>
      <c r="GIU88" s="158"/>
      <c r="GIV88" s="158"/>
      <c r="GIW88" s="158"/>
      <c r="GIX88" s="158"/>
      <c r="GIY88" s="158"/>
      <c r="GIZ88" s="158"/>
      <c r="GJA88" s="158"/>
      <c r="GJB88" s="158"/>
      <c r="GJC88" s="158"/>
      <c r="GJD88" s="158"/>
      <c r="GJE88" s="158"/>
      <c r="GJF88" s="158"/>
      <c r="GJG88" s="158"/>
      <c r="GJH88" s="158"/>
      <c r="GJI88" s="158"/>
      <c r="GJJ88" s="158"/>
      <c r="GJK88" s="158"/>
      <c r="GJL88" s="158"/>
      <c r="GJM88" s="158"/>
      <c r="GJN88" s="158"/>
      <c r="GJO88" s="158"/>
      <c r="GJP88" s="158"/>
      <c r="GJQ88" s="158"/>
      <c r="GJR88" s="158"/>
      <c r="GJS88" s="158"/>
      <c r="GJT88" s="158"/>
      <c r="GJU88" s="158"/>
      <c r="GJV88" s="158"/>
      <c r="GJW88" s="158"/>
      <c r="GJX88" s="158"/>
      <c r="GJY88" s="158"/>
      <c r="GJZ88" s="158"/>
      <c r="GKA88" s="158"/>
      <c r="GKB88" s="158"/>
      <c r="GKC88" s="158"/>
      <c r="GKD88" s="158"/>
      <c r="GKE88" s="158"/>
      <c r="GKF88" s="158"/>
      <c r="GKG88" s="158"/>
      <c r="GKH88" s="158"/>
      <c r="GKI88" s="158"/>
      <c r="GKJ88" s="158"/>
      <c r="GKK88" s="158"/>
      <c r="GKL88" s="158"/>
      <c r="GKM88" s="158"/>
      <c r="GKN88" s="158"/>
      <c r="GKO88" s="158"/>
      <c r="GKP88" s="158"/>
      <c r="GKQ88" s="158"/>
      <c r="GKR88" s="158"/>
      <c r="GKS88" s="158"/>
      <c r="GKT88" s="158"/>
      <c r="GKU88" s="158"/>
      <c r="GKV88" s="158"/>
      <c r="GKW88" s="158"/>
      <c r="GKX88" s="158"/>
      <c r="GKY88" s="158"/>
      <c r="GKZ88" s="158"/>
      <c r="GLA88" s="158"/>
      <c r="GLB88" s="158"/>
      <c r="GLC88" s="158"/>
      <c r="GLD88" s="158"/>
      <c r="GLE88" s="158"/>
      <c r="GLF88" s="158"/>
      <c r="GLG88" s="158"/>
      <c r="GLH88" s="158"/>
      <c r="GLI88" s="158"/>
      <c r="GLJ88" s="158"/>
      <c r="GLK88" s="158"/>
      <c r="GLL88" s="158"/>
      <c r="GLM88" s="158"/>
      <c r="GLN88" s="158"/>
      <c r="GLO88" s="158"/>
      <c r="GLP88" s="158"/>
      <c r="GLQ88" s="158"/>
      <c r="GLR88" s="158"/>
      <c r="GLS88" s="158"/>
      <c r="GLT88" s="158"/>
      <c r="GLU88" s="158"/>
      <c r="GLV88" s="158"/>
      <c r="GLW88" s="158"/>
      <c r="GLX88" s="158"/>
      <c r="GLY88" s="158"/>
      <c r="GLZ88" s="158"/>
      <c r="GMA88" s="158"/>
      <c r="GMB88" s="158"/>
      <c r="GMC88" s="158"/>
      <c r="GMD88" s="158"/>
      <c r="GME88" s="158"/>
      <c r="GMF88" s="158"/>
      <c r="GMG88" s="158"/>
      <c r="GMH88" s="158"/>
      <c r="GMI88" s="158"/>
      <c r="GMJ88" s="158"/>
      <c r="GMK88" s="158"/>
      <c r="GML88" s="158"/>
      <c r="GMM88" s="158"/>
      <c r="GMN88" s="158"/>
      <c r="GMO88" s="158"/>
      <c r="GMP88" s="158"/>
      <c r="GMQ88" s="158"/>
      <c r="GMR88" s="158"/>
      <c r="GMS88" s="158"/>
      <c r="GMT88" s="158"/>
      <c r="GMU88" s="158"/>
      <c r="GMV88" s="158"/>
      <c r="GMW88" s="158"/>
      <c r="GMX88" s="158"/>
      <c r="GMY88" s="158"/>
      <c r="GMZ88" s="158"/>
      <c r="GNA88" s="158"/>
      <c r="GNB88" s="158"/>
      <c r="GNC88" s="158"/>
      <c r="GND88" s="158"/>
      <c r="GNE88" s="158"/>
      <c r="GNF88" s="158"/>
      <c r="GNG88" s="158"/>
      <c r="GNH88" s="158"/>
      <c r="GNI88" s="158"/>
      <c r="GNJ88" s="158"/>
      <c r="GNK88" s="158"/>
      <c r="GNL88" s="158"/>
      <c r="GNM88" s="158"/>
      <c r="GNN88" s="158"/>
      <c r="GNO88" s="158"/>
      <c r="GNP88" s="158"/>
      <c r="GNQ88" s="158"/>
      <c r="GNR88" s="158"/>
      <c r="GNS88" s="158"/>
      <c r="GNT88" s="158"/>
      <c r="GNU88" s="158"/>
      <c r="GNV88" s="158"/>
      <c r="GNW88" s="158"/>
      <c r="GNX88" s="158"/>
      <c r="GNY88" s="158"/>
      <c r="GNZ88" s="158"/>
      <c r="GOA88" s="158"/>
      <c r="GOB88" s="158"/>
      <c r="GOC88" s="158"/>
      <c r="GOD88" s="158"/>
      <c r="GOE88" s="158"/>
      <c r="GOF88" s="158"/>
      <c r="GOG88" s="158"/>
      <c r="GOH88" s="158"/>
      <c r="GOI88" s="158"/>
      <c r="GOJ88" s="158"/>
      <c r="GOK88" s="158"/>
      <c r="GOL88" s="158"/>
      <c r="GOM88" s="158"/>
      <c r="GON88" s="158"/>
      <c r="GOO88" s="158"/>
      <c r="GOP88" s="158"/>
      <c r="GOQ88" s="158"/>
      <c r="GOR88" s="158"/>
      <c r="GOS88" s="158"/>
      <c r="GOT88" s="158"/>
      <c r="GOU88" s="158"/>
      <c r="GOV88" s="158"/>
      <c r="GOW88" s="158"/>
      <c r="GOX88" s="158"/>
      <c r="GOY88" s="158"/>
      <c r="GOZ88" s="158"/>
      <c r="GPA88" s="158"/>
      <c r="GPB88" s="158"/>
      <c r="GPC88" s="158"/>
      <c r="GPD88" s="158"/>
      <c r="GPE88" s="158"/>
      <c r="GPF88" s="158"/>
      <c r="GPG88" s="158"/>
      <c r="GPH88" s="158"/>
      <c r="GPI88" s="158"/>
      <c r="GPJ88" s="158"/>
      <c r="GPK88" s="158"/>
      <c r="GPL88" s="158"/>
      <c r="GPM88" s="158"/>
      <c r="GPN88" s="158"/>
      <c r="GPO88" s="158"/>
      <c r="GPP88" s="158"/>
      <c r="GPQ88" s="158"/>
      <c r="GPR88" s="158"/>
      <c r="GPS88" s="158"/>
      <c r="GPT88" s="158"/>
      <c r="GPU88" s="158"/>
      <c r="GPV88" s="158"/>
      <c r="GPW88" s="158"/>
      <c r="GPX88" s="158"/>
      <c r="GPY88" s="158"/>
      <c r="GPZ88" s="158"/>
      <c r="GQA88" s="158"/>
      <c r="GQB88" s="158"/>
      <c r="GQC88" s="158"/>
      <c r="GQD88" s="158"/>
      <c r="GQE88" s="158"/>
      <c r="GQF88" s="158"/>
      <c r="GQG88" s="158"/>
      <c r="GQH88" s="158"/>
      <c r="GQI88" s="158"/>
      <c r="GQJ88" s="158"/>
      <c r="GQK88" s="158"/>
      <c r="GQL88" s="158"/>
      <c r="GQM88" s="158"/>
      <c r="GQN88" s="158"/>
      <c r="GQO88" s="158"/>
      <c r="GQP88" s="158"/>
      <c r="GQQ88" s="158"/>
      <c r="GQR88" s="158"/>
      <c r="GQS88" s="158"/>
      <c r="GQT88" s="158"/>
      <c r="GQU88" s="158"/>
      <c r="GQV88" s="158"/>
      <c r="GQW88" s="158"/>
      <c r="GQX88" s="158"/>
      <c r="GQY88" s="158"/>
      <c r="GQZ88" s="158"/>
      <c r="GRA88" s="158"/>
      <c r="GRB88" s="158"/>
      <c r="GRC88" s="158"/>
      <c r="GRD88" s="158"/>
      <c r="GRE88" s="158"/>
      <c r="GRF88" s="158"/>
      <c r="GRG88" s="158"/>
      <c r="GRH88" s="158"/>
      <c r="GRI88" s="158"/>
      <c r="GRJ88" s="158"/>
      <c r="GRK88" s="158"/>
      <c r="GRL88" s="158"/>
      <c r="GRM88" s="158"/>
      <c r="GRN88" s="158"/>
      <c r="GRO88" s="158"/>
      <c r="GRP88" s="158"/>
      <c r="GRQ88" s="158"/>
      <c r="GRR88" s="158"/>
      <c r="GRS88" s="158"/>
      <c r="GRT88" s="158"/>
      <c r="GRU88" s="158"/>
      <c r="GRV88" s="158"/>
      <c r="GRW88" s="158"/>
      <c r="GRX88" s="158"/>
      <c r="GRY88" s="158"/>
      <c r="GRZ88" s="158"/>
      <c r="GSA88" s="158"/>
      <c r="GSB88" s="158"/>
      <c r="GSC88" s="158"/>
      <c r="GSD88" s="158"/>
      <c r="GSE88" s="158"/>
      <c r="GSF88" s="158"/>
      <c r="GSG88" s="158"/>
      <c r="GSH88" s="158"/>
      <c r="GSI88" s="158"/>
      <c r="GSJ88" s="158"/>
      <c r="GSK88" s="158"/>
      <c r="GSL88" s="158"/>
      <c r="GSM88" s="158"/>
      <c r="GSN88" s="158"/>
      <c r="GSO88" s="158"/>
      <c r="GSP88" s="158"/>
      <c r="GSQ88" s="158"/>
      <c r="GSR88" s="158"/>
      <c r="GSS88" s="158"/>
      <c r="GST88" s="158"/>
      <c r="GSU88" s="158"/>
      <c r="GSV88" s="158"/>
      <c r="GSW88" s="158"/>
      <c r="GSX88" s="158"/>
      <c r="GSY88" s="158"/>
      <c r="GSZ88" s="158"/>
      <c r="GTA88" s="158"/>
      <c r="GTB88" s="158"/>
      <c r="GTC88" s="158"/>
      <c r="GTD88" s="158"/>
      <c r="GTE88" s="158"/>
      <c r="GTF88" s="158"/>
      <c r="GTG88" s="158"/>
      <c r="GTH88" s="158"/>
      <c r="GTI88" s="158"/>
      <c r="GTJ88" s="158"/>
      <c r="GTK88" s="158"/>
      <c r="GTL88" s="158"/>
      <c r="GTM88" s="158"/>
      <c r="GTN88" s="158"/>
      <c r="GTO88" s="158"/>
      <c r="GTP88" s="158"/>
      <c r="GTQ88" s="158"/>
      <c r="GTR88" s="158"/>
      <c r="GTS88" s="158"/>
      <c r="GTT88" s="158"/>
      <c r="GTU88" s="158"/>
      <c r="GTV88" s="158"/>
      <c r="GTW88" s="158"/>
      <c r="GTX88" s="158"/>
      <c r="GTY88" s="158"/>
      <c r="GTZ88" s="158"/>
      <c r="GUA88" s="158"/>
      <c r="GUB88" s="158"/>
      <c r="GUC88" s="158"/>
      <c r="GUD88" s="158"/>
      <c r="GUE88" s="158"/>
      <c r="GUF88" s="158"/>
      <c r="GUG88" s="158"/>
      <c r="GUH88" s="158"/>
      <c r="GUI88" s="158"/>
      <c r="GUJ88" s="158"/>
      <c r="GUK88" s="158"/>
      <c r="GUL88" s="158"/>
      <c r="GUM88" s="158"/>
      <c r="GUN88" s="158"/>
      <c r="GUO88" s="158"/>
      <c r="GUP88" s="158"/>
      <c r="GUQ88" s="158"/>
      <c r="GUR88" s="158"/>
      <c r="GUS88" s="158"/>
      <c r="GUT88" s="158"/>
      <c r="GUU88" s="158"/>
      <c r="GUV88" s="158"/>
      <c r="GUW88" s="158"/>
      <c r="GUX88" s="158"/>
      <c r="GUY88" s="158"/>
      <c r="GUZ88" s="158"/>
      <c r="GVA88" s="158"/>
      <c r="GVB88" s="158"/>
      <c r="GVC88" s="158"/>
      <c r="GVD88" s="158"/>
      <c r="GVE88" s="158"/>
      <c r="GVF88" s="158"/>
      <c r="GVG88" s="158"/>
      <c r="GVH88" s="158"/>
      <c r="GVI88" s="158"/>
      <c r="GVJ88" s="158"/>
      <c r="GVK88" s="158"/>
      <c r="GVL88" s="158"/>
      <c r="GVM88" s="158"/>
      <c r="GVN88" s="158"/>
      <c r="GVO88" s="158"/>
      <c r="GVP88" s="158"/>
      <c r="GVQ88" s="158"/>
      <c r="GVR88" s="158"/>
      <c r="GVS88" s="158"/>
      <c r="GVT88" s="158"/>
      <c r="GVU88" s="158"/>
      <c r="GVV88" s="158"/>
      <c r="GVW88" s="158"/>
      <c r="GVX88" s="158"/>
      <c r="GVY88" s="158"/>
      <c r="GVZ88" s="158"/>
      <c r="GWA88" s="158"/>
      <c r="GWB88" s="158"/>
      <c r="GWC88" s="158"/>
      <c r="GWD88" s="158"/>
      <c r="GWE88" s="158"/>
      <c r="GWF88" s="158"/>
      <c r="GWG88" s="158"/>
      <c r="GWH88" s="158"/>
      <c r="GWI88" s="158"/>
      <c r="GWJ88" s="158"/>
      <c r="GWK88" s="158"/>
      <c r="GWL88" s="158"/>
      <c r="GWM88" s="158"/>
      <c r="GWN88" s="158"/>
      <c r="GWO88" s="158"/>
      <c r="GWP88" s="158"/>
      <c r="GWQ88" s="158"/>
      <c r="GWR88" s="158"/>
      <c r="GWS88" s="158"/>
      <c r="GWT88" s="158"/>
      <c r="GWU88" s="158"/>
      <c r="GWV88" s="158"/>
      <c r="GWW88" s="158"/>
      <c r="GWX88" s="158"/>
      <c r="GWY88" s="158"/>
      <c r="GWZ88" s="158"/>
      <c r="GXA88" s="158"/>
      <c r="GXB88" s="158"/>
      <c r="GXC88" s="158"/>
      <c r="GXD88" s="158"/>
      <c r="GXE88" s="158"/>
      <c r="GXF88" s="158"/>
      <c r="GXG88" s="158"/>
      <c r="GXH88" s="158"/>
      <c r="GXI88" s="158"/>
      <c r="GXJ88" s="158"/>
      <c r="GXK88" s="158"/>
      <c r="GXL88" s="158"/>
      <c r="GXM88" s="158"/>
      <c r="GXN88" s="158"/>
      <c r="GXO88" s="158"/>
      <c r="GXP88" s="158"/>
      <c r="GXQ88" s="158"/>
      <c r="GXR88" s="158"/>
      <c r="GXS88" s="158"/>
      <c r="GXT88" s="158"/>
      <c r="GXU88" s="158"/>
      <c r="GXV88" s="158"/>
      <c r="GXW88" s="158"/>
      <c r="GXX88" s="158"/>
      <c r="GXY88" s="158"/>
      <c r="GXZ88" s="158"/>
      <c r="GYA88" s="158"/>
      <c r="GYB88" s="158"/>
      <c r="GYC88" s="158"/>
      <c r="GYD88" s="158"/>
      <c r="GYE88" s="158"/>
      <c r="GYF88" s="158"/>
      <c r="GYG88" s="158"/>
      <c r="GYH88" s="158"/>
      <c r="GYI88" s="158"/>
      <c r="GYJ88" s="158"/>
      <c r="GYK88" s="158"/>
      <c r="GYL88" s="158"/>
      <c r="GYM88" s="158"/>
      <c r="GYN88" s="158"/>
      <c r="GYO88" s="158"/>
      <c r="GYP88" s="158"/>
      <c r="GYQ88" s="158"/>
      <c r="GYR88" s="158"/>
      <c r="GYS88" s="158"/>
      <c r="GYT88" s="158"/>
      <c r="GYU88" s="158"/>
      <c r="GYV88" s="158"/>
      <c r="GYW88" s="158"/>
      <c r="GYX88" s="158"/>
      <c r="GYY88" s="158"/>
      <c r="GYZ88" s="158"/>
      <c r="GZA88" s="158"/>
      <c r="GZB88" s="158"/>
      <c r="GZC88" s="158"/>
      <c r="GZD88" s="158"/>
      <c r="GZE88" s="158"/>
      <c r="GZF88" s="158"/>
      <c r="GZG88" s="158"/>
      <c r="GZH88" s="158"/>
      <c r="GZI88" s="158"/>
      <c r="GZJ88" s="158"/>
      <c r="GZK88" s="158"/>
      <c r="GZL88" s="158"/>
      <c r="GZM88" s="158"/>
      <c r="GZN88" s="158"/>
      <c r="GZO88" s="158"/>
      <c r="GZP88" s="158"/>
      <c r="GZQ88" s="158"/>
      <c r="GZR88" s="158"/>
      <c r="GZS88" s="158"/>
      <c r="GZT88" s="158"/>
      <c r="GZU88" s="158"/>
      <c r="GZV88" s="158"/>
      <c r="GZW88" s="158"/>
      <c r="GZX88" s="158"/>
      <c r="GZY88" s="158"/>
      <c r="GZZ88" s="158"/>
      <c r="HAA88" s="158"/>
      <c r="HAB88" s="158"/>
      <c r="HAC88" s="158"/>
      <c r="HAD88" s="158"/>
      <c r="HAE88" s="158"/>
      <c r="HAF88" s="158"/>
      <c r="HAG88" s="158"/>
      <c r="HAH88" s="158"/>
      <c r="HAI88" s="158"/>
      <c r="HAJ88" s="158"/>
      <c r="HAK88" s="158"/>
      <c r="HAL88" s="158"/>
      <c r="HAM88" s="158"/>
      <c r="HAN88" s="158"/>
      <c r="HAO88" s="158"/>
      <c r="HAP88" s="158"/>
      <c r="HAQ88" s="158"/>
      <c r="HAR88" s="158"/>
      <c r="HAS88" s="158"/>
      <c r="HAT88" s="158"/>
      <c r="HAU88" s="158"/>
      <c r="HAV88" s="158"/>
      <c r="HAW88" s="158"/>
      <c r="HAX88" s="158"/>
      <c r="HAY88" s="158"/>
      <c r="HAZ88" s="158"/>
      <c r="HBA88" s="158"/>
      <c r="HBB88" s="158"/>
      <c r="HBC88" s="158"/>
      <c r="HBD88" s="158"/>
      <c r="HBE88" s="158"/>
      <c r="HBF88" s="158"/>
      <c r="HBG88" s="158"/>
      <c r="HBH88" s="158"/>
      <c r="HBI88" s="158"/>
      <c r="HBJ88" s="158"/>
      <c r="HBK88" s="158"/>
      <c r="HBL88" s="158"/>
      <c r="HBM88" s="158"/>
      <c r="HBN88" s="158"/>
      <c r="HBO88" s="158"/>
      <c r="HBP88" s="158"/>
      <c r="HBQ88" s="158"/>
      <c r="HBR88" s="158"/>
      <c r="HBS88" s="158"/>
      <c r="HBT88" s="158"/>
      <c r="HBU88" s="158"/>
      <c r="HBV88" s="158"/>
      <c r="HBW88" s="158"/>
      <c r="HBX88" s="158"/>
      <c r="HBY88" s="158"/>
      <c r="HBZ88" s="158"/>
      <c r="HCA88" s="158"/>
      <c r="HCB88" s="158"/>
      <c r="HCC88" s="158"/>
      <c r="HCD88" s="158"/>
      <c r="HCE88" s="158"/>
      <c r="HCF88" s="158"/>
      <c r="HCG88" s="158"/>
      <c r="HCH88" s="158"/>
      <c r="HCI88" s="158"/>
      <c r="HCJ88" s="158"/>
      <c r="HCK88" s="158"/>
      <c r="HCL88" s="158"/>
      <c r="HCM88" s="158"/>
      <c r="HCN88" s="158"/>
      <c r="HCO88" s="158"/>
      <c r="HCP88" s="158"/>
      <c r="HCQ88" s="158"/>
      <c r="HCR88" s="158"/>
      <c r="HCS88" s="158"/>
      <c r="HCT88" s="158"/>
      <c r="HCU88" s="158"/>
      <c r="HCV88" s="158"/>
      <c r="HCW88" s="158"/>
      <c r="HCX88" s="158"/>
      <c r="HCY88" s="158"/>
      <c r="HCZ88" s="158"/>
      <c r="HDA88" s="158"/>
      <c r="HDB88" s="158"/>
      <c r="HDC88" s="158"/>
      <c r="HDD88" s="158"/>
      <c r="HDE88" s="158"/>
      <c r="HDF88" s="158"/>
      <c r="HDG88" s="158"/>
      <c r="HDH88" s="158"/>
      <c r="HDI88" s="158"/>
      <c r="HDJ88" s="158"/>
      <c r="HDK88" s="158"/>
      <c r="HDL88" s="158"/>
      <c r="HDM88" s="158"/>
      <c r="HDN88" s="158"/>
      <c r="HDO88" s="158"/>
      <c r="HDP88" s="158"/>
      <c r="HDQ88" s="158"/>
      <c r="HDR88" s="158"/>
      <c r="HDS88" s="158"/>
      <c r="HDT88" s="158"/>
      <c r="HDU88" s="158"/>
      <c r="HDV88" s="158"/>
      <c r="HDW88" s="158"/>
      <c r="HDX88" s="158"/>
      <c r="HDY88" s="158"/>
      <c r="HDZ88" s="158"/>
      <c r="HEA88" s="158"/>
      <c r="HEB88" s="158"/>
      <c r="HEC88" s="158"/>
      <c r="HED88" s="158"/>
      <c r="HEE88" s="158"/>
      <c r="HEF88" s="158"/>
      <c r="HEG88" s="158"/>
      <c r="HEH88" s="158"/>
      <c r="HEI88" s="158"/>
      <c r="HEJ88" s="158"/>
      <c r="HEK88" s="158"/>
      <c r="HEL88" s="158"/>
      <c r="HEM88" s="158"/>
      <c r="HEN88" s="158"/>
      <c r="HEO88" s="158"/>
      <c r="HEP88" s="158"/>
      <c r="HEQ88" s="158"/>
      <c r="HER88" s="158"/>
      <c r="HES88" s="158"/>
      <c r="HET88" s="158"/>
      <c r="HEU88" s="158"/>
      <c r="HEV88" s="158"/>
      <c r="HEW88" s="158"/>
      <c r="HEX88" s="158"/>
      <c r="HEY88" s="158"/>
      <c r="HEZ88" s="158"/>
      <c r="HFA88" s="158"/>
      <c r="HFB88" s="158"/>
      <c r="HFC88" s="158"/>
      <c r="HFD88" s="158"/>
      <c r="HFE88" s="158"/>
      <c r="HFF88" s="158"/>
      <c r="HFG88" s="158"/>
      <c r="HFH88" s="158"/>
      <c r="HFI88" s="158"/>
      <c r="HFJ88" s="158"/>
      <c r="HFK88" s="158"/>
      <c r="HFL88" s="158"/>
      <c r="HFM88" s="158"/>
      <c r="HFN88" s="158"/>
      <c r="HFO88" s="158"/>
      <c r="HFP88" s="158"/>
      <c r="HFQ88" s="158"/>
      <c r="HFR88" s="158"/>
      <c r="HFS88" s="158"/>
      <c r="HFT88" s="158"/>
      <c r="HFU88" s="158"/>
      <c r="HFV88" s="158"/>
      <c r="HFW88" s="158"/>
      <c r="HFX88" s="158"/>
      <c r="HFY88" s="158"/>
      <c r="HFZ88" s="158"/>
      <c r="HGA88" s="158"/>
      <c r="HGB88" s="158"/>
      <c r="HGC88" s="158"/>
      <c r="HGD88" s="158"/>
      <c r="HGE88" s="158"/>
      <c r="HGF88" s="158"/>
      <c r="HGG88" s="158"/>
      <c r="HGH88" s="158"/>
      <c r="HGI88" s="158"/>
      <c r="HGJ88" s="158"/>
      <c r="HGK88" s="158"/>
      <c r="HGL88" s="158"/>
      <c r="HGM88" s="158"/>
      <c r="HGN88" s="158"/>
      <c r="HGO88" s="158"/>
      <c r="HGP88" s="158"/>
      <c r="HGQ88" s="158"/>
      <c r="HGR88" s="158"/>
      <c r="HGS88" s="158"/>
      <c r="HGT88" s="158"/>
      <c r="HGU88" s="158"/>
      <c r="HGV88" s="158"/>
      <c r="HGW88" s="158"/>
      <c r="HGX88" s="158"/>
      <c r="HGY88" s="158"/>
      <c r="HGZ88" s="158"/>
      <c r="HHA88" s="158"/>
      <c r="HHB88" s="158"/>
      <c r="HHC88" s="158"/>
      <c r="HHD88" s="158"/>
      <c r="HHE88" s="158"/>
      <c r="HHF88" s="158"/>
      <c r="HHG88" s="158"/>
      <c r="HHH88" s="158"/>
      <c r="HHI88" s="158"/>
      <c r="HHJ88" s="158"/>
      <c r="HHK88" s="158"/>
      <c r="HHL88" s="158"/>
      <c r="HHM88" s="158"/>
      <c r="HHN88" s="158"/>
      <c r="HHO88" s="158"/>
      <c r="HHP88" s="158"/>
      <c r="HHQ88" s="158"/>
      <c r="HHR88" s="158"/>
      <c r="HHS88" s="158"/>
      <c r="HHT88" s="158"/>
      <c r="HHU88" s="158"/>
      <c r="HHV88" s="158"/>
      <c r="HHW88" s="158"/>
      <c r="HHX88" s="158"/>
      <c r="HHY88" s="158"/>
      <c r="HHZ88" s="158"/>
      <c r="HIA88" s="158"/>
      <c r="HIB88" s="158"/>
      <c r="HIC88" s="158"/>
      <c r="HID88" s="158"/>
      <c r="HIE88" s="158"/>
      <c r="HIF88" s="158"/>
      <c r="HIG88" s="158"/>
      <c r="HIH88" s="158"/>
      <c r="HII88" s="158"/>
      <c r="HIJ88" s="158"/>
      <c r="HIK88" s="158"/>
      <c r="HIL88" s="158"/>
      <c r="HIM88" s="158"/>
      <c r="HIN88" s="158"/>
      <c r="HIO88" s="158"/>
      <c r="HIP88" s="158"/>
      <c r="HIQ88" s="158"/>
      <c r="HIR88" s="158"/>
      <c r="HIS88" s="158"/>
      <c r="HIT88" s="158"/>
      <c r="HIU88" s="158"/>
      <c r="HIV88" s="158"/>
      <c r="HIW88" s="158"/>
      <c r="HIX88" s="158"/>
      <c r="HIY88" s="158"/>
      <c r="HIZ88" s="158"/>
      <c r="HJA88" s="158"/>
      <c r="HJB88" s="158"/>
      <c r="HJC88" s="158"/>
      <c r="HJD88" s="158"/>
      <c r="HJE88" s="158"/>
      <c r="HJF88" s="158"/>
      <c r="HJG88" s="158"/>
      <c r="HJH88" s="158"/>
      <c r="HJI88" s="158"/>
      <c r="HJJ88" s="158"/>
      <c r="HJK88" s="158"/>
      <c r="HJL88" s="158"/>
      <c r="HJM88" s="158"/>
      <c r="HJN88" s="158"/>
      <c r="HJO88" s="158"/>
      <c r="HJP88" s="158"/>
      <c r="HJQ88" s="158"/>
      <c r="HJR88" s="158"/>
      <c r="HJS88" s="158"/>
      <c r="HJT88" s="158"/>
      <c r="HJU88" s="158"/>
      <c r="HJV88" s="158"/>
      <c r="HJW88" s="158"/>
      <c r="HJX88" s="158"/>
      <c r="HJY88" s="158"/>
      <c r="HJZ88" s="158"/>
      <c r="HKA88" s="158"/>
      <c r="HKB88" s="158"/>
      <c r="HKC88" s="158"/>
      <c r="HKD88" s="158"/>
      <c r="HKE88" s="158"/>
      <c r="HKF88" s="158"/>
      <c r="HKG88" s="158"/>
      <c r="HKH88" s="158"/>
      <c r="HKI88" s="158"/>
      <c r="HKJ88" s="158"/>
      <c r="HKK88" s="158"/>
      <c r="HKL88" s="158"/>
      <c r="HKM88" s="158"/>
      <c r="HKN88" s="158"/>
      <c r="HKO88" s="158"/>
      <c r="HKP88" s="158"/>
      <c r="HKQ88" s="158"/>
      <c r="HKR88" s="158"/>
      <c r="HKS88" s="158"/>
      <c r="HKT88" s="158"/>
      <c r="HKU88" s="158"/>
      <c r="HKV88" s="158"/>
      <c r="HKW88" s="158"/>
      <c r="HKX88" s="158"/>
      <c r="HKY88" s="158"/>
      <c r="HKZ88" s="158"/>
      <c r="HLA88" s="158"/>
      <c r="HLB88" s="158"/>
      <c r="HLC88" s="158"/>
      <c r="HLD88" s="158"/>
      <c r="HLE88" s="158"/>
      <c r="HLF88" s="158"/>
      <c r="HLG88" s="158"/>
      <c r="HLH88" s="158"/>
      <c r="HLI88" s="158"/>
      <c r="HLJ88" s="158"/>
      <c r="HLK88" s="158"/>
      <c r="HLL88" s="158"/>
      <c r="HLM88" s="158"/>
      <c r="HLN88" s="158"/>
      <c r="HLO88" s="158"/>
      <c r="HLP88" s="158"/>
      <c r="HLQ88" s="158"/>
      <c r="HLR88" s="158"/>
      <c r="HLS88" s="158"/>
      <c r="HLT88" s="158"/>
      <c r="HLU88" s="158"/>
      <c r="HLV88" s="158"/>
      <c r="HLW88" s="158"/>
      <c r="HLX88" s="158"/>
      <c r="HLY88" s="158"/>
      <c r="HLZ88" s="158"/>
      <c r="HMA88" s="158"/>
      <c r="HMB88" s="158"/>
      <c r="HMC88" s="158"/>
      <c r="HMD88" s="158"/>
      <c r="HME88" s="158"/>
      <c r="HMF88" s="158"/>
      <c r="HMG88" s="158"/>
      <c r="HMH88" s="158"/>
      <c r="HMI88" s="158"/>
      <c r="HMJ88" s="158"/>
      <c r="HMK88" s="158"/>
      <c r="HML88" s="158"/>
      <c r="HMM88" s="158"/>
      <c r="HMN88" s="158"/>
      <c r="HMO88" s="158"/>
      <c r="HMP88" s="158"/>
      <c r="HMQ88" s="158"/>
      <c r="HMR88" s="158"/>
      <c r="HMS88" s="158"/>
      <c r="HMT88" s="158"/>
      <c r="HMU88" s="158"/>
      <c r="HMV88" s="158"/>
      <c r="HMW88" s="158"/>
      <c r="HMX88" s="158"/>
      <c r="HMY88" s="158"/>
      <c r="HMZ88" s="158"/>
      <c r="HNA88" s="158"/>
      <c r="HNB88" s="158"/>
      <c r="HNC88" s="158"/>
      <c r="HND88" s="158"/>
      <c r="HNE88" s="158"/>
      <c r="HNF88" s="158"/>
      <c r="HNG88" s="158"/>
      <c r="HNH88" s="158"/>
      <c r="HNI88" s="158"/>
      <c r="HNJ88" s="158"/>
      <c r="HNK88" s="158"/>
      <c r="HNL88" s="158"/>
      <c r="HNM88" s="158"/>
      <c r="HNN88" s="158"/>
      <c r="HNO88" s="158"/>
      <c r="HNP88" s="158"/>
      <c r="HNQ88" s="158"/>
      <c r="HNR88" s="158"/>
      <c r="HNS88" s="158"/>
      <c r="HNT88" s="158"/>
      <c r="HNU88" s="158"/>
      <c r="HNV88" s="158"/>
      <c r="HNW88" s="158"/>
      <c r="HNX88" s="158"/>
      <c r="HNY88" s="158"/>
      <c r="HNZ88" s="158"/>
      <c r="HOA88" s="158"/>
      <c r="HOB88" s="158"/>
      <c r="HOC88" s="158"/>
      <c r="HOD88" s="158"/>
      <c r="HOE88" s="158"/>
      <c r="HOF88" s="158"/>
      <c r="HOG88" s="158"/>
      <c r="HOH88" s="158"/>
      <c r="HOI88" s="158"/>
      <c r="HOJ88" s="158"/>
      <c r="HOK88" s="158"/>
      <c r="HOL88" s="158"/>
      <c r="HOM88" s="158"/>
      <c r="HON88" s="158"/>
      <c r="HOO88" s="158"/>
      <c r="HOP88" s="158"/>
      <c r="HOQ88" s="158"/>
      <c r="HOR88" s="158"/>
      <c r="HOS88" s="158"/>
      <c r="HOT88" s="158"/>
      <c r="HOU88" s="158"/>
      <c r="HOV88" s="158"/>
      <c r="HOW88" s="158"/>
      <c r="HOX88" s="158"/>
      <c r="HOY88" s="158"/>
      <c r="HOZ88" s="158"/>
      <c r="HPA88" s="158"/>
      <c r="HPB88" s="158"/>
      <c r="HPC88" s="158"/>
      <c r="HPD88" s="158"/>
      <c r="HPE88" s="158"/>
      <c r="HPF88" s="158"/>
      <c r="HPG88" s="158"/>
      <c r="HPH88" s="158"/>
      <c r="HPI88" s="158"/>
      <c r="HPJ88" s="158"/>
      <c r="HPK88" s="158"/>
      <c r="HPL88" s="158"/>
      <c r="HPM88" s="158"/>
      <c r="HPN88" s="158"/>
      <c r="HPO88" s="158"/>
      <c r="HPP88" s="158"/>
      <c r="HPQ88" s="158"/>
      <c r="HPR88" s="158"/>
      <c r="HPS88" s="158"/>
      <c r="HPT88" s="158"/>
      <c r="HPU88" s="158"/>
      <c r="HPV88" s="158"/>
      <c r="HPW88" s="158"/>
      <c r="HPX88" s="158"/>
      <c r="HPY88" s="158"/>
      <c r="HPZ88" s="158"/>
      <c r="HQA88" s="158"/>
      <c r="HQB88" s="158"/>
      <c r="HQC88" s="158"/>
      <c r="HQD88" s="158"/>
      <c r="HQE88" s="158"/>
      <c r="HQF88" s="158"/>
      <c r="HQG88" s="158"/>
      <c r="HQH88" s="158"/>
      <c r="HQI88" s="158"/>
      <c r="HQJ88" s="158"/>
      <c r="HQK88" s="158"/>
      <c r="HQL88" s="158"/>
      <c r="HQM88" s="158"/>
      <c r="HQN88" s="158"/>
      <c r="HQO88" s="158"/>
      <c r="HQP88" s="158"/>
      <c r="HQQ88" s="158"/>
      <c r="HQR88" s="158"/>
      <c r="HQS88" s="158"/>
      <c r="HQT88" s="158"/>
      <c r="HQU88" s="158"/>
      <c r="HQV88" s="158"/>
      <c r="HQW88" s="158"/>
      <c r="HQX88" s="158"/>
      <c r="HQY88" s="158"/>
      <c r="HQZ88" s="158"/>
      <c r="HRA88" s="158"/>
      <c r="HRB88" s="158"/>
      <c r="HRC88" s="158"/>
      <c r="HRD88" s="158"/>
      <c r="HRE88" s="158"/>
      <c r="HRF88" s="158"/>
      <c r="HRG88" s="158"/>
      <c r="HRH88" s="158"/>
      <c r="HRI88" s="158"/>
      <c r="HRJ88" s="158"/>
      <c r="HRK88" s="158"/>
      <c r="HRL88" s="158"/>
      <c r="HRM88" s="158"/>
      <c r="HRN88" s="158"/>
      <c r="HRO88" s="158"/>
      <c r="HRP88" s="158"/>
      <c r="HRQ88" s="158"/>
      <c r="HRR88" s="158"/>
      <c r="HRS88" s="158"/>
      <c r="HRT88" s="158"/>
      <c r="HRU88" s="158"/>
      <c r="HRV88" s="158"/>
      <c r="HRW88" s="158"/>
      <c r="HRX88" s="158"/>
      <c r="HRY88" s="158"/>
      <c r="HRZ88" s="158"/>
      <c r="HSA88" s="158"/>
      <c r="HSB88" s="158"/>
      <c r="HSC88" s="158"/>
      <c r="HSD88" s="158"/>
      <c r="HSE88" s="158"/>
      <c r="HSF88" s="158"/>
      <c r="HSG88" s="158"/>
      <c r="HSH88" s="158"/>
      <c r="HSI88" s="158"/>
      <c r="HSJ88" s="158"/>
      <c r="HSK88" s="158"/>
      <c r="HSL88" s="158"/>
      <c r="HSM88" s="158"/>
      <c r="HSN88" s="158"/>
      <c r="HSO88" s="158"/>
      <c r="HSP88" s="158"/>
      <c r="HSQ88" s="158"/>
      <c r="HSR88" s="158"/>
      <c r="HSS88" s="158"/>
      <c r="HST88" s="158"/>
      <c r="HSU88" s="158"/>
      <c r="HSV88" s="158"/>
      <c r="HSW88" s="158"/>
      <c r="HSX88" s="158"/>
      <c r="HSY88" s="158"/>
      <c r="HSZ88" s="158"/>
      <c r="HTA88" s="158"/>
      <c r="HTB88" s="158"/>
      <c r="HTC88" s="158"/>
      <c r="HTD88" s="158"/>
      <c r="HTE88" s="158"/>
      <c r="HTF88" s="158"/>
      <c r="HTG88" s="158"/>
      <c r="HTH88" s="158"/>
      <c r="HTI88" s="158"/>
      <c r="HTJ88" s="158"/>
      <c r="HTK88" s="158"/>
      <c r="HTL88" s="158"/>
      <c r="HTM88" s="158"/>
      <c r="HTN88" s="158"/>
      <c r="HTO88" s="158"/>
      <c r="HTP88" s="158"/>
      <c r="HTQ88" s="158"/>
      <c r="HTR88" s="158"/>
      <c r="HTS88" s="158"/>
      <c r="HTT88" s="158"/>
      <c r="HTU88" s="158"/>
      <c r="HTV88" s="158"/>
      <c r="HTW88" s="158"/>
      <c r="HTX88" s="158"/>
      <c r="HTY88" s="158"/>
      <c r="HTZ88" s="158"/>
      <c r="HUA88" s="158"/>
      <c r="HUB88" s="158"/>
      <c r="HUC88" s="158"/>
      <c r="HUD88" s="158"/>
      <c r="HUE88" s="158"/>
      <c r="HUF88" s="158"/>
      <c r="HUG88" s="158"/>
      <c r="HUH88" s="158"/>
      <c r="HUI88" s="158"/>
      <c r="HUJ88" s="158"/>
      <c r="HUK88" s="158"/>
      <c r="HUL88" s="158"/>
      <c r="HUM88" s="158"/>
      <c r="HUN88" s="158"/>
      <c r="HUO88" s="158"/>
      <c r="HUP88" s="158"/>
      <c r="HUQ88" s="158"/>
      <c r="HUR88" s="158"/>
      <c r="HUS88" s="158"/>
      <c r="HUT88" s="158"/>
      <c r="HUU88" s="158"/>
      <c r="HUV88" s="158"/>
      <c r="HUW88" s="158"/>
      <c r="HUX88" s="158"/>
      <c r="HUY88" s="158"/>
      <c r="HUZ88" s="158"/>
      <c r="HVA88" s="158"/>
      <c r="HVB88" s="158"/>
      <c r="HVC88" s="158"/>
      <c r="HVD88" s="158"/>
      <c r="HVE88" s="158"/>
      <c r="HVF88" s="158"/>
      <c r="HVG88" s="158"/>
      <c r="HVH88" s="158"/>
      <c r="HVI88" s="158"/>
      <c r="HVJ88" s="158"/>
      <c r="HVK88" s="158"/>
      <c r="HVL88" s="158"/>
      <c r="HVM88" s="158"/>
      <c r="HVN88" s="158"/>
      <c r="HVO88" s="158"/>
      <c r="HVP88" s="158"/>
      <c r="HVQ88" s="158"/>
      <c r="HVR88" s="158"/>
      <c r="HVS88" s="158"/>
      <c r="HVT88" s="158"/>
      <c r="HVU88" s="158"/>
      <c r="HVV88" s="158"/>
      <c r="HVW88" s="158"/>
      <c r="HVX88" s="158"/>
      <c r="HVY88" s="158"/>
      <c r="HVZ88" s="158"/>
      <c r="HWA88" s="158"/>
      <c r="HWB88" s="158"/>
      <c r="HWC88" s="158"/>
      <c r="HWD88" s="158"/>
      <c r="HWE88" s="158"/>
      <c r="HWF88" s="158"/>
      <c r="HWG88" s="158"/>
      <c r="HWH88" s="158"/>
      <c r="HWI88" s="158"/>
      <c r="HWJ88" s="158"/>
      <c r="HWK88" s="158"/>
      <c r="HWL88" s="158"/>
      <c r="HWM88" s="158"/>
      <c r="HWN88" s="158"/>
      <c r="HWO88" s="158"/>
      <c r="HWP88" s="158"/>
      <c r="HWQ88" s="158"/>
      <c r="HWR88" s="158"/>
      <c r="HWS88" s="158"/>
      <c r="HWT88" s="158"/>
      <c r="HWU88" s="158"/>
      <c r="HWV88" s="158"/>
      <c r="HWW88" s="158"/>
      <c r="HWX88" s="158"/>
      <c r="HWY88" s="158"/>
      <c r="HWZ88" s="158"/>
      <c r="HXA88" s="158"/>
      <c r="HXB88" s="158"/>
      <c r="HXC88" s="158"/>
      <c r="HXD88" s="158"/>
      <c r="HXE88" s="158"/>
      <c r="HXF88" s="158"/>
      <c r="HXG88" s="158"/>
      <c r="HXH88" s="158"/>
      <c r="HXI88" s="158"/>
      <c r="HXJ88" s="158"/>
      <c r="HXK88" s="158"/>
      <c r="HXL88" s="158"/>
      <c r="HXM88" s="158"/>
      <c r="HXN88" s="158"/>
      <c r="HXO88" s="158"/>
      <c r="HXP88" s="158"/>
      <c r="HXQ88" s="158"/>
      <c r="HXR88" s="158"/>
      <c r="HXS88" s="158"/>
      <c r="HXT88" s="158"/>
      <c r="HXU88" s="158"/>
      <c r="HXV88" s="158"/>
      <c r="HXW88" s="158"/>
      <c r="HXX88" s="158"/>
      <c r="HXY88" s="158"/>
      <c r="HXZ88" s="158"/>
      <c r="HYA88" s="158"/>
      <c r="HYB88" s="158"/>
      <c r="HYC88" s="158"/>
      <c r="HYD88" s="158"/>
      <c r="HYE88" s="158"/>
      <c r="HYF88" s="158"/>
      <c r="HYG88" s="158"/>
      <c r="HYH88" s="158"/>
      <c r="HYI88" s="158"/>
      <c r="HYJ88" s="158"/>
      <c r="HYK88" s="158"/>
      <c r="HYL88" s="158"/>
      <c r="HYM88" s="158"/>
      <c r="HYN88" s="158"/>
      <c r="HYO88" s="158"/>
      <c r="HYP88" s="158"/>
      <c r="HYQ88" s="158"/>
      <c r="HYR88" s="158"/>
      <c r="HYS88" s="158"/>
      <c r="HYT88" s="158"/>
      <c r="HYU88" s="158"/>
      <c r="HYV88" s="158"/>
      <c r="HYW88" s="158"/>
      <c r="HYX88" s="158"/>
      <c r="HYY88" s="158"/>
      <c r="HYZ88" s="158"/>
      <c r="HZA88" s="158"/>
      <c r="HZB88" s="158"/>
      <c r="HZC88" s="158"/>
      <c r="HZD88" s="158"/>
      <c r="HZE88" s="158"/>
      <c r="HZF88" s="158"/>
      <c r="HZG88" s="158"/>
      <c r="HZH88" s="158"/>
      <c r="HZI88" s="158"/>
      <c r="HZJ88" s="158"/>
      <c r="HZK88" s="158"/>
      <c r="HZL88" s="158"/>
      <c r="HZM88" s="158"/>
      <c r="HZN88" s="158"/>
      <c r="HZO88" s="158"/>
      <c r="HZP88" s="158"/>
      <c r="HZQ88" s="158"/>
      <c r="HZR88" s="158"/>
      <c r="HZS88" s="158"/>
      <c r="HZT88" s="158"/>
      <c r="HZU88" s="158"/>
      <c r="HZV88" s="158"/>
      <c r="HZW88" s="158"/>
      <c r="HZX88" s="158"/>
      <c r="HZY88" s="158"/>
      <c r="HZZ88" s="158"/>
      <c r="IAA88" s="158"/>
      <c r="IAB88" s="158"/>
      <c r="IAC88" s="158"/>
      <c r="IAD88" s="158"/>
      <c r="IAE88" s="158"/>
      <c r="IAF88" s="158"/>
      <c r="IAG88" s="158"/>
      <c r="IAH88" s="158"/>
      <c r="IAI88" s="158"/>
      <c r="IAJ88" s="158"/>
      <c r="IAK88" s="158"/>
      <c r="IAL88" s="158"/>
      <c r="IAM88" s="158"/>
      <c r="IAN88" s="158"/>
      <c r="IAO88" s="158"/>
      <c r="IAP88" s="158"/>
      <c r="IAQ88" s="158"/>
      <c r="IAR88" s="158"/>
      <c r="IAS88" s="158"/>
      <c r="IAT88" s="158"/>
      <c r="IAU88" s="158"/>
      <c r="IAV88" s="158"/>
      <c r="IAW88" s="158"/>
      <c r="IAX88" s="158"/>
      <c r="IAY88" s="158"/>
      <c r="IAZ88" s="158"/>
      <c r="IBA88" s="158"/>
      <c r="IBB88" s="158"/>
      <c r="IBC88" s="158"/>
      <c r="IBD88" s="158"/>
      <c r="IBE88" s="158"/>
      <c r="IBF88" s="158"/>
      <c r="IBG88" s="158"/>
      <c r="IBH88" s="158"/>
      <c r="IBI88" s="158"/>
      <c r="IBJ88" s="158"/>
      <c r="IBK88" s="158"/>
      <c r="IBL88" s="158"/>
      <c r="IBM88" s="158"/>
      <c r="IBN88" s="158"/>
      <c r="IBO88" s="158"/>
      <c r="IBP88" s="158"/>
      <c r="IBQ88" s="158"/>
      <c r="IBR88" s="158"/>
      <c r="IBS88" s="158"/>
      <c r="IBT88" s="158"/>
      <c r="IBU88" s="158"/>
      <c r="IBV88" s="158"/>
      <c r="IBW88" s="158"/>
      <c r="IBX88" s="158"/>
      <c r="IBY88" s="158"/>
      <c r="IBZ88" s="158"/>
      <c r="ICA88" s="158"/>
      <c r="ICB88" s="158"/>
      <c r="ICC88" s="158"/>
      <c r="ICD88" s="158"/>
      <c r="ICE88" s="158"/>
      <c r="ICF88" s="158"/>
      <c r="ICG88" s="158"/>
      <c r="ICH88" s="158"/>
      <c r="ICI88" s="158"/>
      <c r="ICJ88" s="158"/>
      <c r="ICK88" s="158"/>
      <c r="ICL88" s="158"/>
      <c r="ICM88" s="158"/>
      <c r="ICN88" s="158"/>
      <c r="ICO88" s="158"/>
      <c r="ICP88" s="158"/>
      <c r="ICQ88" s="158"/>
      <c r="ICR88" s="158"/>
      <c r="ICS88" s="158"/>
      <c r="ICT88" s="158"/>
      <c r="ICU88" s="158"/>
      <c r="ICV88" s="158"/>
      <c r="ICW88" s="158"/>
      <c r="ICX88" s="158"/>
      <c r="ICY88" s="158"/>
      <c r="ICZ88" s="158"/>
      <c r="IDA88" s="158"/>
      <c r="IDB88" s="158"/>
      <c r="IDC88" s="158"/>
      <c r="IDD88" s="158"/>
      <c r="IDE88" s="158"/>
      <c r="IDF88" s="158"/>
      <c r="IDG88" s="158"/>
      <c r="IDH88" s="158"/>
      <c r="IDI88" s="158"/>
      <c r="IDJ88" s="158"/>
      <c r="IDK88" s="158"/>
      <c r="IDL88" s="158"/>
      <c r="IDM88" s="158"/>
      <c r="IDN88" s="158"/>
      <c r="IDO88" s="158"/>
      <c r="IDP88" s="158"/>
      <c r="IDQ88" s="158"/>
      <c r="IDR88" s="158"/>
      <c r="IDS88" s="158"/>
      <c r="IDT88" s="158"/>
      <c r="IDU88" s="158"/>
      <c r="IDV88" s="158"/>
      <c r="IDW88" s="158"/>
      <c r="IDX88" s="158"/>
      <c r="IDY88" s="158"/>
      <c r="IDZ88" s="158"/>
      <c r="IEA88" s="158"/>
      <c r="IEB88" s="158"/>
      <c r="IEC88" s="158"/>
      <c r="IED88" s="158"/>
      <c r="IEE88" s="158"/>
      <c r="IEF88" s="158"/>
      <c r="IEG88" s="158"/>
      <c r="IEH88" s="158"/>
      <c r="IEI88" s="158"/>
      <c r="IEJ88" s="158"/>
      <c r="IEK88" s="158"/>
      <c r="IEL88" s="158"/>
      <c r="IEM88" s="158"/>
      <c r="IEN88" s="158"/>
      <c r="IEO88" s="158"/>
      <c r="IEP88" s="158"/>
      <c r="IEQ88" s="158"/>
      <c r="IER88" s="158"/>
      <c r="IES88" s="158"/>
      <c r="IET88" s="158"/>
      <c r="IEU88" s="158"/>
      <c r="IEV88" s="158"/>
      <c r="IEW88" s="158"/>
      <c r="IEX88" s="158"/>
      <c r="IEY88" s="158"/>
      <c r="IEZ88" s="158"/>
      <c r="IFA88" s="158"/>
      <c r="IFB88" s="158"/>
      <c r="IFC88" s="158"/>
      <c r="IFD88" s="158"/>
      <c r="IFE88" s="158"/>
      <c r="IFF88" s="158"/>
      <c r="IFG88" s="158"/>
      <c r="IFH88" s="158"/>
      <c r="IFI88" s="158"/>
      <c r="IFJ88" s="158"/>
      <c r="IFK88" s="158"/>
      <c r="IFL88" s="158"/>
      <c r="IFM88" s="158"/>
      <c r="IFN88" s="158"/>
      <c r="IFO88" s="158"/>
      <c r="IFP88" s="158"/>
      <c r="IFQ88" s="158"/>
      <c r="IFR88" s="158"/>
      <c r="IFS88" s="158"/>
      <c r="IFT88" s="158"/>
      <c r="IFU88" s="158"/>
      <c r="IFV88" s="158"/>
      <c r="IFW88" s="158"/>
      <c r="IFX88" s="158"/>
      <c r="IFY88" s="158"/>
      <c r="IFZ88" s="158"/>
      <c r="IGA88" s="158"/>
      <c r="IGB88" s="158"/>
      <c r="IGC88" s="158"/>
      <c r="IGD88" s="158"/>
      <c r="IGE88" s="158"/>
      <c r="IGF88" s="158"/>
      <c r="IGG88" s="158"/>
      <c r="IGH88" s="158"/>
      <c r="IGI88" s="158"/>
      <c r="IGJ88" s="158"/>
      <c r="IGK88" s="158"/>
      <c r="IGL88" s="158"/>
      <c r="IGM88" s="158"/>
      <c r="IGN88" s="158"/>
      <c r="IGO88" s="158"/>
      <c r="IGP88" s="158"/>
      <c r="IGQ88" s="158"/>
      <c r="IGR88" s="158"/>
      <c r="IGS88" s="158"/>
      <c r="IGT88" s="158"/>
      <c r="IGU88" s="158"/>
      <c r="IGV88" s="158"/>
      <c r="IGW88" s="158"/>
      <c r="IGX88" s="158"/>
      <c r="IGY88" s="158"/>
      <c r="IGZ88" s="158"/>
      <c r="IHA88" s="158"/>
      <c r="IHB88" s="158"/>
      <c r="IHC88" s="158"/>
      <c r="IHD88" s="158"/>
      <c r="IHE88" s="158"/>
      <c r="IHF88" s="158"/>
      <c r="IHG88" s="158"/>
      <c r="IHH88" s="158"/>
      <c r="IHI88" s="158"/>
      <c r="IHJ88" s="158"/>
      <c r="IHK88" s="158"/>
      <c r="IHL88" s="158"/>
      <c r="IHM88" s="158"/>
      <c r="IHN88" s="158"/>
      <c r="IHO88" s="158"/>
      <c r="IHP88" s="158"/>
      <c r="IHQ88" s="158"/>
      <c r="IHR88" s="158"/>
      <c r="IHS88" s="158"/>
      <c r="IHT88" s="158"/>
      <c r="IHU88" s="158"/>
      <c r="IHV88" s="158"/>
      <c r="IHW88" s="158"/>
      <c r="IHX88" s="158"/>
      <c r="IHY88" s="158"/>
      <c r="IHZ88" s="158"/>
      <c r="IIA88" s="158"/>
      <c r="IIB88" s="158"/>
      <c r="IIC88" s="158"/>
      <c r="IID88" s="158"/>
      <c r="IIE88" s="158"/>
      <c r="IIF88" s="158"/>
      <c r="IIG88" s="158"/>
      <c r="IIH88" s="158"/>
      <c r="III88" s="158"/>
      <c r="IIJ88" s="158"/>
      <c r="IIK88" s="158"/>
      <c r="IIL88" s="158"/>
      <c r="IIM88" s="158"/>
      <c r="IIN88" s="158"/>
      <c r="IIO88" s="158"/>
      <c r="IIP88" s="158"/>
      <c r="IIQ88" s="158"/>
      <c r="IIR88" s="158"/>
      <c r="IIS88" s="158"/>
      <c r="IIT88" s="158"/>
      <c r="IIU88" s="158"/>
      <c r="IIV88" s="158"/>
      <c r="IIW88" s="158"/>
      <c r="IIX88" s="158"/>
      <c r="IIY88" s="158"/>
      <c r="IIZ88" s="158"/>
      <c r="IJA88" s="158"/>
      <c r="IJB88" s="158"/>
      <c r="IJC88" s="158"/>
      <c r="IJD88" s="158"/>
      <c r="IJE88" s="158"/>
      <c r="IJF88" s="158"/>
      <c r="IJG88" s="158"/>
      <c r="IJH88" s="158"/>
      <c r="IJI88" s="158"/>
      <c r="IJJ88" s="158"/>
      <c r="IJK88" s="158"/>
      <c r="IJL88" s="158"/>
      <c r="IJM88" s="158"/>
      <c r="IJN88" s="158"/>
      <c r="IJO88" s="158"/>
      <c r="IJP88" s="158"/>
      <c r="IJQ88" s="158"/>
      <c r="IJR88" s="158"/>
      <c r="IJS88" s="158"/>
      <c r="IJT88" s="158"/>
      <c r="IJU88" s="158"/>
      <c r="IJV88" s="158"/>
      <c r="IJW88" s="158"/>
      <c r="IJX88" s="158"/>
      <c r="IJY88" s="158"/>
      <c r="IJZ88" s="158"/>
      <c r="IKA88" s="158"/>
      <c r="IKB88" s="158"/>
      <c r="IKC88" s="158"/>
      <c r="IKD88" s="158"/>
      <c r="IKE88" s="158"/>
      <c r="IKF88" s="158"/>
      <c r="IKG88" s="158"/>
      <c r="IKH88" s="158"/>
      <c r="IKI88" s="158"/>
      <c r="IKJ88" s="158"/>
      <c r="IKK88" s="158"/>
      <c r="IKL88" s="158"/>
      <c r="IKM88" s="158"/>
      <c r="IKN88" s="158"/>
      <c r="IKO88" s="158"/>
      <c r="IKP88" s="158"/>
      <c r="IKQ88" s="158"/>
      <c r="IKR88" s="158"/>
      <c r="IKS88" s="158"/>
      <c r="IKT88" s="158"/>
      <c r="IKU88" s="158"/>
      <c r="IKV88" s="158"/>
      <c r="IKW88" s="158"/>
      <c r="IKX88" s="158"/>
      <c r="IKY88" s="158"/>
      <c r="IKZ88" s="158"/>
      <c r="ILA88" s="158"/>
      <c r="ILB88" s="158"/>
      <c r="ILC88" s="158"/>
      <c r="ILD88" s="158"/>
      <c r="ILE88" s="158"/>
      <c r="ILF88" s="158"/>
      <c r="ILG88" s="158"/>
      <c r="ILH88" s="158"/>
      <c r="ILI88" s="158"/>
      <c r="ILJ88" s="158"/>
      <c r="ILK88" s="158"/>
      <c r="ILL88" s="158"/>
      <c r="ILM88" s="158"/>
      <c r="ILN88" s="158"/>
      <c r="ILO88" s="158"/>
      <c r="ILP88" s="158"/>
      <c r="ILQ88" s="158"/>
      <c r="ILR88" s="158"/>
      <c r="ILS88" s="158"/>
      <c r="ILT88" s="158"/>
      <c r="ILU88" s="158"/>
      <c r="ILV88" s="158"/>
      <c r="ILW88" s="158"/>
      <c r="ILX88" s="158"/>
      <c r="ILY88" s="158"/>
      <c r="ILZ88" s="158"/>
      <c r="IMA88" s="158"/>
      <c r="IMB88" s="158"/>
      <c r="IMC88" s="158"/>
      <c r="IMD88" s="158"/>
      <c r="IME88" s="158"/>
      <c r="IMF88" s="158"/>
      <c r="IMG88" s="158"/>
      <c r="IMH88" s="158"/>
      <c r="IMI88" s="158"/>
      <c r="IMJ88" s="158"/>
      <c r="IMK88" s="158"/>
      <c r="IML88" s="158"/>
      <c r="IMM88" s="158"/>
      <c r="IMN88" s="158"/>
      <c r="IMO88" s="158"/>
      <c r="IMP88" s="158"/>
      <c r="IMQ88" s="158"/>
      <c r="IMR88" s="158"/>
      <c r="IMS88" s="158"/>
      <c r="IMT88" s="158"/>
      <c r="IMU88" s="158"/>
      <c r="IMV88" s="158"/>
      <c r="IMW88" s="158"/>
      <c r="IMX88" s="158"/>
      <c r="IMY88" s="158"/>
      <c r="IMZ88" s="158"/>
      <c r="INA88" s="158"/>
      <c r="INB88" s="158"/>
      <c r="INC88" s="158"/>
      <c r="IND88" s="158"/>
      <c r="INE88" s="158"/>
      <c r="INF88" s="158"/>
      <c r="ING88" s="158"/>
      <c r="INH88" s="158"/>
      <c r="INI88" s="158"/>
      <c r="INJ88" s="158"/>
      <c r="INK88" s="158"/>
      <c r="INL88" s="158"/>
      <c r="INM88" s="158"/>
      <c r="INN88" s="158"/>
      <c r="INO88" s="158"/>
      <c r="INP88" s="158"/>
      <c r="INQ88" s="158"/>
      <c r="INR88" s="158"/>
      <c r="INS88" s="158"/>
      <c r="INT88" s="158"/>
      <c r="INU88" s="158"/>
      <c r="INV88" s="158"/>
      <c r="INW88" s="158"/>
      <c r="INX88" s="158"/>
      <c r="INY88" s="158"/>
      <c r="INZ88" s="158"/>
      <c r="IOA88" s="158"/>
      <c r="IOB88" s="158"/>
      <c r="IOC88" s="158"/>
      <c r="IOD88" s="158"/>
      <c r="IOE88" s="158"/>
      <c r="IOF88" s="158"/>
      <c r="IOG88" s="158"/>
      <c r="IOH88" s="158"/>
      <c r="IOI88" s="158"/>
      <c r="IOJ88" s="158"/>
      <c r="IOK88" s="158"/>
      <c r="IOL88" s="158"/>
      <c r="IOM88" s="158"/>
      <c r="ION88" s="158"/>
      <c r="IOO88" s="158"/>
      <c r="IOP88" s="158"/>
      <c r="IOQ88" s="158"/>
      <c r="IOR88" s="158"/>
      <c r="IOS88" s="158"/>
      <c r="IOT88" s="158"/>
      <c r="IOU88" s="158"/>
      <c r="IOV88" s="158"/>
      <c r="IOW88" s="158"/>
      <c r="IOX88" s="158"/>
      <c r="IOY88" s="158"/>
      <c r="IOZ88" s="158"/>
      <c r="IPA88" s="158"/>
      <c r="IPB88" s="158"/>
      <c r="IPC88" s="158"/>
      <c r="IPD88" s="158"/>
      <c r="IPE88" s="158"/>
      <c r="IPF88" s="158"/>
      <c r="IPG88" s="158"/>
      <c r="IPH88" s="158"/>
      <c r="IPI88" s="158"/>
      <c r="IPJ88" s="158"/>
      <c r="IPK88" s="158"/>
      <c r="IPL88" s="158"/>
      <c r="IPM88" s="158"/>
      <c r="IPN88" s="158"/>
      <c r="IPO88" s="158"/>
      <c r="IPP88" s="158"/>
      <c r="IPQ88" s="158"/>
      <c r="IPR88" s="158"/>
      <c r="IPS88" s="158"/>
      <c r="IPT88" s="158"/>
      <c r="IPU88" s="158"/>
      <c r="IPV88" s="158"/>
      <c r="IPW88" s="158"/>
      <c r="IPX88" s="158"/>
      <c r="IPY88" s="158"/>
      <c r="IPZ88" s="158"/>
      <c r="IQA88" s="158"/>
      <c r="IQB88" s="158"/>
      <c r="IQC88" s="158"/>
      <c r="IQD88" s="158"/>
      <c r="IQE88" s="158"/>
      <c r="IQF88" s="158"/>
      <c r="IQG88" s="158"/>
      <c r="IQH88" s="158"/>
      <c r="IQI88" s="158"/>
      <c r="IQJ88" s="158"/>
      <c r="IQK88" s="158"/>
      <c r="IQL88" s="158"/>
      <c r="IQM88" s="158"/>
      <c r="IQN88" s="158"/>
      <c r="IQO88" s="158"/>
      <c r="IQP88" s="158"/>
      <c r="IQQ88" s="158"/>
      <c r="IQR88" s="158"/>
      <c r="IQS88" s="158"/>
      <c r="IQT88" s="158"/>
      <c r="IQU88" s="158"/>
      <c r="IQV88" s="158"/>
      <c r="IQW88" s="158"/>
      <c r="IQX88" s="158"/>
      <c r="IQY88" s="158"/>
      <c r="IQZ88" s="158"/>
      <c r="IRA88" s="158"/>
      <c r="IRB88" s="158"/>
      <c r="IRC88" s="158"/>
      <c r="IRD88" s="158"/>
      <c r="IRE88" s="158"/>
      <c r="IRF88" s="158"/>
      <c r="IRG88" s="158"/>
      <c r="IRH88" s="158"/>
      <c r="IRI88" s="158"/>
      <c r="IRJ88" s="158"/>
      <c r="IRK88" s="158"/>
      <c r="IRL88" s="158"/>
      <c r="IRM88" s="158"/>
      <c r="IRN88" s="158"/>
      <c r="IRO88" s="158"/>
      <c r="IRP88" s="158"/>
      <c r="IRQ88" s="158"/>
      <c r="IRR88" s="158"/>
      <c r="IRS88" s="158"/>
      <c r="IRT88" s="158"/>
      <c r="IRU88" s="158"/>
      <c r="IRV88" s="158"/>
      <c r="IRW88" s="158"/>
      <c r="IRX88" s="158"/>
      <c r="IRY88" s="158"/>
      <c r="IRZ88" s="158"/>
      <c r="ISA88" s="158"/>
      <c r="ISB88" s="158"/>
      <c r="ISC88" s="158"/>
      <c r="ISD88" s="158"/>
      <c r="ISE88" s="158"/>
      <c r="ISF88" s="158"/>
      <c r="ISG88" s="158"/>
      <c r="ISH88" s="158"/>
      <c r="ISI88" s="158"/>
      <c r="ISJ88" s="158"/>
      <c r="ISK88" s="158"/>
      <c r="ISL88" s="158"/>
      <c r="ISM88" s="158"/>
      <c r="ISN88" s="158"/>
      <c r="ISO88" s="158"/>
      <c r="ISP88" s="158"/>
      <c r="ISQ88" s="158"/>
      <c r="ISR88" s="158"/>
      <c r="ISS88" s="158"/>
      <c r="IST88" s="158"/>
      <c r="ISU88" s="158"/>
      <c r="ISV88" s="158"/>
      <c r="ISW88" s="158"/>
      <c r="ISX88" s="158"/>
      <c r="ISY88" s="158"/>
      <c r="ISZ88" s="158"/>
      <c r="ITA88" s="158"/>
      <c r="ITB88" s="158"/>
      <c r="ITC88" s="158"/>
      <c r="ITD88" s="158"/>
      <c r="ITE88" s="158"/>
      <c r="ITF88" s="158"/>
      <c r="ITG88" s="158"/>
      <c r="ITH88" s="158"/>
      <c r="ITI88" s="158"/>
      <c r="ITJ88" s="158"/>
      <c r="ITK88" s="158"/>
      <c r="ITL88" s="158"/>
      <c r="ITM88" s="158"/>
      <c r="ITN88" s="158"/>
      <c r="ITO88" s="158"/>
      <c r="ITP88" s="158"/>
      <c r="ITQ88" s="158"/>
      <c r="ITR88" s="158"/>
      <c r="ITS88" s="158"/>
      <c r="ITT88" s="158"/>
      <c r="ITU88" s="158"/>
      <c r="ITV88" s="158"/>
      <c r="ITW88" s="158"/>
      <c r="ITX88" s="158"/>
      <c r="ITY88" s="158"/>
      <c r="ITZ88" s="158"/>
      <c r="IUA88" s="158"/>
      <c r="IUB88" s="158"/>
      <c r="IUC88" s="158"/>
      <c r="IUD88" s="158"/>
      <c r="IUE88" s="158"/>
      <c r="IUF88" s="158"/>
      <c r="IUG88" s="158"/>
      <c r="IUH88" s="158"/>
      <c r="IUI88" s="158"/>
      <c r="IUJ88" s="158"/>
      <c r="IUK88" s="158"/>
      <c r="IUL88" s="158"/>
      <c r="IUM88" s="158"/>
      <c r="IUN88" s="158"/>
      <c r="IUO88" s="158"/>
      <c r="IUP88" s="158"/>
      <c r="IUQ88" s="158"/>
      <c r="IUR88" s="158"/>
      <c r="IUS88" s="158"/>
      <c r="IUT88" s="158"/>
      <c r="IUU88" s="158"/>
      <c r="IUV88" s="158"/>
      <c r="IUW88" s="158"/>
      <c r="IUX88" s="158"/>
      <c r="IUY88" s="158"/>
      <c r="IUZ88" s="158"/>
      <c r="IVA88" s="158"/>
      <c r="IVB88" s="158"/>
      <c r="IVC88" s="158"/>
      <c r="IVD88" s="158"/>
      <c r="IVE88" s="158"/>
      <c r="IVF88" s="158"/>
      <c r="IVG88" s="158"/>
      <c r="IVH88" s="158"/>
      <c r="IVI88" s="158"/>
      <c r="IVJ88" s="158"/>
      <c r="IVK88" s="158"/>
      <c r="IVL88" s="158"/>
      <c r="IVM88" s="158"/>
      <c r="IVN88" s="158"/>
      <c r="IVO88" s="158"/>
      <c r="IVP88" s="158"/>
      <c r="IVQ88" s="158"/>
      <c r="IVR88" s="158"/>
      <c r="IVS88" s="158"/>
      <c r="IVT88" s="158"/>
      <c r="IVU88" s="158"/>
      <c r="IVV88" s="158"/>
      <c r="IVW88" s="158"/>
      <c r="IVX88" s="158"/>
      <c r="IVY88" s="158"/>
      <c r="IVZ88" s="158"/>
      <c r="IWA88" s="158"/>
      <c r="IWB88" s="158"/>
      <c r="IWC88" s="158"/>
      <c r="IWD88" s="158"/>
      <c r="IWE88" s="158"/>
      <c r="IWF88" s="158"/>
      <c r="IWG88" s="158"/>
      <c r="IWH88" s="158"/>
      <c r="IWI88" s="158"/>
      <c r="IWJ88" s="158"/>
      <c r="IWK88" s="158"/>
      <c r="IWL88" s="158"/>
      <c r="IWM88" s="158"/>
      <c r="IWN88" s="158"/>
      <c r="IWO88" s="158"/>
      <c r="IWP88" s="158"/>
      <c r="IWQ88" s="158"/>
      <c r="IWR88" s="158"/>
      <c r="IWS88" s="158"/>
      <c r="IWT88" s="158"/>
      <c r="IWU88" s="158"/>
      <c r="IWV88" s="158"/>
      <c r="IWW88" s="158"/>
      <c r="IWX88" s="158"/>
      <c r="IWY88" s="158"/>
      <c r="IWZ88" s="158"/>
      <c r="IXA88" s="158"/>
      <c r="IXB88" s="158"/>
      <c r="IXC88" s="158"/>
      <c r="IXD88" s="158"/>
      <c r="IXE88" s="158"/>
      <c r="IXF88" s="158"/>
      <c r="IXG88" s="158"/>
      <c r="IXH88" s="158"/>
      <c r="IXI88" s="158"/>
      <c r="IXJ88" s="158"/>
      <c r="IXK88" s="158"/>
      <c r="IXL88" s="158"/>
      <c r="IXM88" s="158"/>
      <c r="IXN88" s="158"/>
      <c r="IXO88" s="158"/>
      <c r="IXP88" s="158"/>
      <c r="IXQ88" s="158"/>
      <c r="IXR88" s="158"/>
      <c r="IXS88" s="158"/>
      <c r="IXT88" s="158"/>
      <c r="IXU88" s="158"/>
      <c r="IXV88" s="158"/>
      <c r="IXW88" s="158"/>
      <c r="IXX88" s="158"/>
      <c r="IXY88" s="158"/>
      <c r="IXZ88" s="158"/>
      <c r="IYA88" s="158"/>
      <c r="IYB88" s="158"/>
      <c r="IYC88" s="158"/>
      <c r="IYD88" s="158"/>
      <c r="IYE88" s="158"/>
      <c r="IYF88" s="158"/>
      <c r="IYG88" s="158"/>
      <c r="IYH88" s="158"/>
      <c r="IYI88" s="158"/>
      <c r="IYJ88" s="158"/>
      <c r="IYK88" s="158"/>
      <c r="IYL88" s="158"/>
      <c r="IYM88" s="158"/>
      <c r="IYN88" s="158"/>
      <c r="IYO88" s="158"/>
      <c r="IYP88" s="158"/>
      <c r="IYQ88" s="158"/>
      <c r="IYR88" s="158"/>
      <c r="IYS88" s="158"/>
      <c r="IYT88" s="158"/>
      <c r="IYU88" s="158"/>
      <c r="IYV88" s="158"/>
      <c r="IYW88" s="158"/>
      <c r="IYX88" s="158"/>
      <c r="IYY88" s="158"/>
      <c r="IYZ88" s="158"/>
      <c r="IZA88" s="158"/>
      <c r="IZB88" s="158"/>
      <c r="IZC88" s="158"/>
      <c r="IZD88" s="158"/>
      <c r="IZE88" s="158"/>
      <c r="IZF88" s="158"/>
      <c r="IZG88" s="158"/>
      <c r="IZH88" s="158"/>
      <c r="IZI88" s="158"/>
      <c r="IZJ88" s="158"/>
      <c r="IZK88" s="158"/>
      <c r="IZL88" s="158"/>
      <c r="IZM88" s="158"/>
      <c r="IZN88" s="158"/>
      <c r="IZO88" s="158"/>
      <c r="IZP88" s="158"/>
      <c r="IZQ88" s="158"/>
      <c r="IZR88" s="158"/>
      <c r="IZS88" s="158"/>
      <c r="IZT88" s="158"/>
      <c r="IZU88" s="158"/>
      <c r="IZV88" s="158"/>
      <c r="IZW88" s="158"/>
      <c r="IZX88" s="158"/>
      <c r="IZY88" s="158"/>
      <c r="IZZ88" s="158"/>
      <c r="JAA88" s="158"/>
      <c r="JAB88" s="158"/>
      <c r="JAC88" s="158"/>
      <c r="JAD88" s="158"/>
      <c r="JAE88" s="158"/>
      <c r="JAF88" s="158"/>
      <c r="JAG88" s="158"/>
      <c r="JAH88" s="158"/>
      <c r="JAI88" s="158"/>
      <c r="JAJ88" s="158"/>
      <c r="JAK88" s="158"/>
      <c r="JAL88" s="158"/>
      <c r="JAM88" s="158"/>
      <c r="JAN88" s="158"/>
      <c r="JAO88" s="158"/>
      <c r="JAP88" s="158"/>
      <c r="JAQ88" s="158"/>
      <c r="JAR88" s="158"/>
      <c r="JAS88" s="158"/>
      <c r="JAT88" s="158"/>
      <c r="JAU88" s="158"/>
      <c r="JAV88" s="158"/>
      <c r="JAW88" s="158"/>
      <c r="JAX88" s="158"/>
      <c r="JAY88" s="158"/>
      <c r="JAZ88" s="158"/>
      <c r="JBA88" s="158"/>
      <c r="JBB88" s="158"/>
      <c r="JBC88" s="158"/>
      <c r="JBD88" s="158"/>
      <c r="JBE88" s="158"/>
      <c r="JBF88" s="158"/>
      <c r="JBG88" s="158"/>
      <c r="JBH88" s="158"/>
      <c r="JBI88" s="158"/>
      <c r="JBJ88" s="158"/>
      <c r="JBK88" s="158"/>
      <c r="JBL88" s="158"/>
      <c r="JBM88" s="158"/>
      <c r="JBN88" s="158"/>
      <c r="JBO88" s="158"/>
      <c r="JBP88" s="158"/>
      <c r="JBQ88" s="158"/>
      <c r="JBR88" s="158"/>
      <c r="JBS88" s="158"/>
      <c r="JBT88" s="158"/>
      <c r="JBU88" s="158"/>
      <c r="JBV88" s="158"/>
      <c r="JBW88" s="158"/>
      <c r="JBX88" s="158"/>
      <c r="JBY88" s="158"/>
      <c r="JBZ88" s="158"/>
      <c r="JCA88" s="158"/>
      <c r="JCB88" s="158"/>
      <c r="JCC88" s="158"/>
      <c r="JCD88" s="158"/>
      <c r="JCE88" s="158"/>
      <c r="JCF88" s="158"/>
      <c r="JCG88" s="158"/>
      <c r="JCH88" s="158"/>
      <c r="JCI88" s="158"/>
      <c r="JCJ88" s="158"/>
      <c r="JCK88" s="158"/>
      <c r="JCL88" s="158"/>
      <c r="JCM88" s="158"/>
      <c r="JCN88" s="158"/>
      <c r="JCO88" s="158"/>
      <c r="JCP88" s="158"/>
      <c r="JCQ88" s="158"/>
      <c r="JCR88" s="158"/>
      <c r="JCS88" s="158"/>
      <c r="JCT88" s="158"/>
      <c r="JCU88" s="158"/>
      <c r="JCV88" s="158"/>
      <c r="JCW88" s="158"/>
      <c r="JCX88" s="158"/>
      <c r="JCY88" s="158"/>
      <c r="JCZ88" s="158"/>
      <c r="JDA88" s="158"/>
      <c r="JDB88" s="158"/>
      <c r="JDC88" s="158"/>
      <c r="JDD88" s="158"/>
      <c r="JDE88" s="158"/>
      <c r="JDF88" s="158"/>
      <c r="JDG88" s="158"/>
      <c r="JDH88" s="158"/>
      <c r="JDI88" s="158"/>
      <c r="JDJ88" s="158"/>
      <c r="JDK88" s="158"/>
      <c r="JDL88" s="158"/>
      <c r="JDM88" s="158"/>
      <c r="JDN88" s="158"/>
      <c r="JDO88" s="158"/>
      <c r="JDP88" s="158"/>
      <c r="JDQ88" s="158"/>
      <c r="JDR88" s="158"/>
      <c r="JDS88" s="158"/>
      <c r="JDT88" s="158"/>
      <c r="JDU88" s="158"/>
      <c r="JDV88" s="158"/>
      <c r="JDW88" s="158"/>
      <c r="JDX88" s="158"/>
      <c r="JDY88" s="158"/>
      <c r="JDZ88" s="158"/>
      <c r="JEA88" s="158"/>
      <c r="JEB88" s="158"/>
      <c r="JEC88" s="158"/>
      <c r="JED88" s="158"/>
      <c r="JEE88" s="158"/>
      <c r="JEF88" s="158"/>
      <c r="JEG88" s="158"/>
      <c r="JEH88" s="158"/>
      <c r="JEI88" s="158"/>
      <c r="JEJ88" s="158"/>
      <c r="JEK88" s="158"/>
      <c r="JEL88" s="158"/>
      <c r="JEM88" s="158"/>
      <c r="JEN88" s="158"/>
      <c r="JEO88" s="158"/>
      <c r="JEP88" s="158"/>
      <c r="JEQ88" s="158"/>
      <c r="JER88" s="158"/>
      <c r="JES88" s="158"/>
      <c r="JET88" s="158"/>
      <c r="JEU88" s="158"/>
      <c r="JEV88" s="158"/>
      <c r="JEW88" s="158"/>
      <c r="JEX88" s="158"/>
      <c r="JEY88" s="158"/>
      <c r="JEZ88" s="158"/>
      <c r="JFA88" s="158"/>
      <c r="JFB88" s="158"/>
      <c r="JFC88" s="158"/>
      <c r="JFD88" s="158"/>
      <c r="JFE88" s="158"/>
      <c r="JFF88" s="158"/>
      <c r="JFG88" s="158"/>
      <c r="JFH88" s="158"/>
      <c r="JFI88" s="158"/>
      <c r="JFJ88" s="158"/>
      <c r="JFK88" s="158"/>
      <c r="JFL88" s="158"/>
      <c r="JFM88" s="158"/>
      <c r="JFN88" s="158"/>
      <c r="JFO88" s="158"/>
      <c r="JFP88" s="158"/>
      <c r="JFQ88" s="158"/>
      <c r="JFR88" s="158"/>
      <c r="JFS88" s="158"/>
      <c r="JFT88" s="158"/>
      <c r="JFU88" s="158"/>
      <c r="JFV88" s="158"/>
      <c r="JFW88" s="158"/>
      <c r="JFX88" s="158"/>
      <c r="JFY88" s="158"/>
      <c r="JFZ88" s="158"/>
      <c r="JGA88" s="158"/>
      <c r="JGB88" s="158"/>
      <c r="JGC88" s="158"/>
      <c r="JGD88" s="158"/>
      <c r="JGE88" s="158"/>
      <c r="JGF88" s="158"/>
      <c r="JGG88" s="158"/>
      <c r="JGH88" s="158"/>
      <c r="JGI88" s="158"/>
      <c r="JGJ88" s="158"/>
      <c r="JGK88" s="158"/>
      <c r="JGL88" s="158"/>
      <c r="JGM88" s="158"/>
      <c r="JGN88" s="158"/>
      <c r="JGO88" s="158"/>
      <c r="JGP88" s="158"/>
      <c r="JGQ88" s="158"/>
      <c r="JGR88" s="158"/>
      <c r="JGS88" s="158"/>
      <c r="JGT88" s="158"/>
      <c r="JGU88" s="158"/>
      <c r="JGV88" s="158"/>
      <c r="JGW88" s="158"/>
      <c r="JGX88" s="158"/>
      <c r="JGY88" s="158"/>
      <c r="JGZ88" s="158"/>
      <c r="JHA88" s="158"/>
      <c r="JHB88" s="158"/>
      <c r="JHC88" s="158"/>
      <c r="JHD88" s="158"/>
      <c r="JHE88" s="158"/>
      <c r="JHF88" s="158"/>
      <c r="JHG88" s="158"/>
      <c r="JHH88" s="158"/>
      <c r="JHI88" s="158"/>
      <c r="JHJ88" s="158"/>
      <c r="JHK88" s="158"/>
      <c r="JHL88" s="158"/>
      <c r="JHM88" s="158"/>
      <c r="JHN88" s="158"/>
      <c r="JHO88" s="158"/>
      <c r="JHP88" s="158"/>
      <c r="JHQ88" s="158"/>
      <c r="JHR88" s="158"/>
      <c r="JHS88" s="158"/>
      <c r="JHT88" s="158"/>
      <c r="JHU88" s="158"/>
      <c r="JHV88" s="158"/>
      <c r="JHW88" s="158"/>
      <c r="JHX88" s="158"/>
      <c r="JHY88" s="158"/>
      <c r="JHZ88" s="158"/>
      <c r="JIA88" s="158"/>
      <c r="JIB88" s="158"/>
      <c r="JIC88" s="158"/>
      <c r="JID88" s="158"/>
      <c r="JIE88" s="158"/>
      <c r="JIF88" s="158"/>
      <c r="JIG88" s="158"/>
      <c r="JIH88" s="158"/>
      <c r="JII88" s="158"/>
      <c r="JIJ88" s="158"/>
      <c r="JIK88" s="158"/>
      <c r="JIL88" s="158"/>
      <c r="JIM88" s="158"/>
      <c r="JIN88" s="158"/>
      <c r="JIO88" s="158"/>
      <c r="JIP88" s="158"/>
      <c r="JIQ88" s="158"/>
      <c r="JIR88" s="158"/>
      <c r="JIS88" s="158"/>
      <c r="JIT88" s="158"/>
      <c r="JIU88" s="158"/>
      <c r="JIV88" s="158"/>
      <c r="JIW88" s="158"/>
      <c r="JIX88" s="158"/>
      <c r="JIY88" s="158"/>
      <c r="JIZ88" s="158"/>
      <c r="JJA88" s="158"/>
      <c r="JJB88" s="158"/>
      <c r="JJC88" s="158"/>
      <c r="JJD88" s="158"/>
      <c r="JJE88" s="158"/>
      <c r="JJF88" s="158"/>
      <c r="JJG88" s="158"/>
      <c r="JJH88" s="158"/>
      <c r="JJI88" s="158"/>
      <c r="JJJ88" s="158"/>
      <c r="JJK88" s="158"/>
      <c r="JJL88" s="158"/>
      <c r="JJM88" s="158"/>
      <c r="JJN88" s="158"/>
      <c r="JJO88" s="158"/>
      <c r="JJP88" s="158"/>
      <c r="JJQ88" s="158"/>
      <c r="JJR88" s="158"/>
      <c r="JJS88" s="158"/>
      <c r="JJT88" s="158"/>
      <c r="JJU88" s="158"/>
      <c r="JJV88" s="158"/>
      <c r="JJW88" s="158"/>
      <c r="JJX88" s="158"/>
      <c r="JJY88" s="158"/>
      <c r="JJZ88" s="158"/>
      <c r="JKA88" s="158"/>
      <c r="JKB88" s="158"/>
      <c r="JKC88" s="158"/>
      <c r="JKD88" s="158"/>
      <c r="JKE88" s="158"/>
      <c r="JKF88" s="158"/>
      <c r="JKG88" s="158"/>
      <c r="JKH88" s="158"/>
      <c r="JKI88" s="158"/>
      <c r="JKJ88" s="158"/>
      <c r="JKK88" s="158"/>
      <c r="JKL88" s="158"/>
      <c r="JKM88" s="158"/>
      <c r="JKN88" s="158"/>
      <c r="JKO88" s="158"/>
      <c r="JKP88" s="158"/>
      <c r="JKQ88" s="158"/>
      <c r="JKR88" s="158"/>
      <c r="JKS88" s="158"/>
      <c r="JKT88" s="158"/>
      <c r="JKU88" s="158"/>
      <c r="JKV88" s="158"/>
      <c r="JKW88" s="158"/>
      <c r="JKX88" s="158"/>
      <c r="JKY88" s="158"/>
      <c r="JKZ88" s="158"/>
      <c r="JLA88" s="158"/>
      <c r="JLB88" s="158"/>
      <c r="JLC88" s="158"/>
      <c r="JLD88" s="158"/>
      <c r="JLE88" s="158"/>
      <c r="JLF88" s="158"/>
      <c r="JLG88" s="158"/>
      <c r="JLH88" s="158"/>
      <c r="JLI88" s="158"/>
      <c r="JLJ88" s="158"/>
      <c r="JLK88" s="158"/>
      <c r="JLL88" s="158"/>
      <c r="JLM88" s="158"/>
      <c r="JLN88" s="158"/>
      <c r="JLO88" s="158"/>
      <c r="JLP88" s="158"/>
      <c r="JLQ88" s="158"/>
      <c r="JLR88" s="158"/>
      <c r="JLS88" s="158"/>
      <c r="JLT88" s="158"/>
      <c r="JLU88" s="158"/>
      <c r="JLV88" s="158"/>
      <c r="JLW88" s="158"/>
      <c r="JLX88" s="158"/>
      <c r="JLY88" s="158"/>
      <c r="JLZ88" s="158"/>
      <c r="JMA88" s="158"/>
      <c r="JMB88" s="158"/>
      <c r="JMC88" s="158"/>
      <c r="JMD88" s="158"/>
      <c r="JME88" s="158"/>
      <c r="JMF88" s="158"/>
      <c r="JMG88" s="158"/>
      <c r="JMH88" s="158"/>
      <c r="JMI88" s="158"/>
      <c r="JMJ88" s="158"/>
      <c r="JMK88" s="158"/>
      <c r="JML88" s="158"/>
      <c r="JMM88" s="158"/>
      <c r="JMN88" s="158"/>
      <c r="JMO88" s="158"/>
      <c r="JMP88" s="158"/>
      <c r="JMQ88" s="158"/>
      <c r="JMR88" s="158"/>
      <c r="JMS88" s="158"/>
      <c r="JMT88" s="158"/>
      <c r="JMU88" s="158"/>
      <c r="JMV88" s="158"/>
      <c r="JMW88" s="158"/>
      <c r="JMX88" s="158"/>
      <c r="JMY88" s="158"/>
      <c r="JMZ88" s="158"/>
      <c r="JNA88" s="158"/>
      <c r="JNB88" s="158"/>
      <c r="JNC88" s="158"/>
      <c r="JND88" s="158"/>
      <c r="JNE88" s="158"/>
      <c r="JNF88" s="158"/>
      <c r="JNG88" s="158"/>
      <c r="JNH88" s="158"/>
      <c r="JNI88" s="158"/>
      <c r="JNJ88" s="158"/>
      <c r="JNK88" s="158"/>
      <c r="JNL88" s="158"/>
      <c r="JNM88" s="158"/>
      <c r="JNN88" s="158"/>
      <c r="JNO88" s="158"/>
      <c r="JNP88" s="158"/>
      <c r="JNQ88" s="158"/>
      <c r="JNR88" s="158"/>
      <c r="JNS88" s="158"/>
      <c r="JNT88" s="158"/>
      <c r="JNU88" s="158"/>
      <c r="JNV88" s="158"/>
      <c r="JNW88" s="158"/>
      <c r="JNX88" s="158"/>
      <c r="JNY88" s="158"/>
      <c r="JNZ88" s="158"/>
      <c r="JOA88" s="158"/>
      <c r="JOB88" s="158"/>
      <c r="JOC88" s="158"/>
      <c r="JOD88" s="158"/>
      <c r="JOE88" s="158"/>
      <c r="JOF88" s="158"/>
      <c r="JOG88" s="158"/>
      <c r="JOH88" s="158"/>
      <c r="JOI88" s="158"/>
      <c r="JOJ88" s="158"/>
      <c r="JOK88" s="158"/>
      <c r="JOL88" s="158"/>
      <c r="JOM88" s="158"/>
      <c r="JON88" s="158"/>
      <c r="JOO88" s="158"/>
      <c r="JOP88" s="158"/>
      <c r="JOQ88" s="158"/>
      <c r="JOR88" s="158"/>
      <c r="JOS88" s="158"/>
      <c r="JOT88" s="158"/>
      <c r="JOU88" s="158"/>
      <c r="JOV88" s="158"/>
      <c r="JOW88" s="158"/>
      <c r="JOX88" s="158"/>
      <c r="JOY88" s="158"/>
      <c r="JOZ88" s="158"/>
      <c r="JPA88" s="158"/>
      <c r="JPB88" s="158"/>
      <c r="JPC88" s="158"/>
      <c r="JPD88" s="158"/>
      <c r="JPE88" s="158"/>
      <c r="JPF88" s="158"/>
      <c r="JPG88" s="158"/>
      <c r="JPH88" s="158"/>
      <c r="JPI88" s="158"/>
      <c r="JPJ88" s="158"/>
      <c r="JPK88" s="158"/>
      <c r="JPL88" s="158"/>
      <c r="JPM88" s="158"/>
      <c r="JPN88" s="158"/>
      <c r="JPO88" s="158"/>
      <c r="JPP88" s="158"/>
      <c r="JPQ88" s="158"/>
      <c r="JPR88" s="158"/>
      <c r="JPS88" s="158"/>
      <c r="JPT88" s="158"/>
      <c r="JPU88" s="158"/>
      <c r="JPV88" s="158"/>
      <c r="JPW88" s="158"/>
      <c r="JPX88" s="158"/>
      <c r="JPY88" s="158"/>
      <c r="JPZ88" s="158"/>
      <c r="JQA88" s="158"/>
      <c r="JQB88" s="158"/>
      <c r="JQC88" s="158"/>
      <c r="JQD88" s="158"/>
      <c r="JQE88" s="158"/>
      <c r="JQF88" s="158"/>
      <c r="JQG88" s="158"/>
      <c r="JQH88" s="158"/>
      <c r="JQI88" s="158"/>
      <c r="JQJ88" s="158"/>
      <c r="JQK88" s="158"/>
      <c r="JQL88" s="158"/>
      <c r="JQM88" s="158"/>
      <c r="JQN88" s="158"/>
      <c r="JQO88" s="158"/>
      <c r="JQP88" s="158"/>
      <c r="JQQ88" s="158"/>
      <c r="JQR88" s="158"/>
      <c r="JQS88" s="158"/>
      <c r="JQT88" s="158"/>
      <c r="JQU88" s="158"/>
      <c r="JQV88" s="158"/>
      <c r="JQW88" s="158"/>
      <c r="JQX88" s="158"/>
      <c r="JQY88" s="158"/>
      <c r="JQZ88" s="158"/>
      <c r="JRA88" s="158"/>
      <c r="JRB88" s="158"/>
      <c r="JRC88" s="158"/>
      <c r="JRD88" s="158"/>
      <c r="JRE88" s="158"/>
      <c r="JRF88" s="158"/>
      <c r="JRG88" s="158"/>
      <c r="JRH88" s="158"/>
      <c r="JRI88" s="158"/>
      <c r="JRJ88" s="158"/>
      <c r="JRK88" s="158"/>
      <c r="JRL88" s="158"/>
      <c r="JRM88" s="158"/>
      <c r="JRN88" s="158"/>
      <c r="JRO88" s="158"/>
      <c r="JRP88" s="158"/>
      <c r="JRQ88" s="158"/>
      <c r="JRR88" s="158"/>
      <c r="JRS88" s="158"/>
      <c r="JRT88" s="158"/>
      <c r="JRU88" s="158"/>
      <c r="JRV88" s="158"/>
      <c r="JRW88" s="158"/>
      <c r="JRX88" s="158"/>
      <c r="JRY88" s="158"/>
      <c r="JRZ88" s="158"/>
      <c r="JSA88" s="158"/>
      <c r="JSB88" s="158"/>
      <c r="JSC88" s="158"/>
      <c r="JSD88" s="158"/>
      <c r="JSE88" s="158"/>
      <c r="JSF88" s="158"/>
      <c r="JSG88" s="158"/>
      <c r="JSH88" s="158"/>
      <c r="JSI88" s="158"/>
      <c r="JSJ88" s="158"/>
      <c r="JSK88" s="158"/>
      <c r="JSL88" s="158"/>
      <c r="JSM88" s="158"/>
      <c r="JSN88" s="158"/>
      <c r="JSO88" s="158"/>
      <c r="JSP88" s="158"/>
      <c r="JSQ88" s="158"/>
      <c r="JSR88" s="158"/>
      <c r="JSS88" s="158"/>
      <c r="JST88" s="158"/>
      <c r="JSU88" s="158"/>
      <c r="JSV88" s="158"/>
      <c r="JSW88" s="158"/>
      <c r="JSX88" s="158"/>
      <c r="JSY88" s="158"/>
      <c r="JSZ88" s="158"/>
      <c r="JTA88" s="158"/>
      <c r="JTB88" s="158"/>
      <c r="JTC88" s="158"/>
      <c r="JTD88" s="158"/>
      <c r="JTE88" s="158"/>
      <c r="JTF88" s="158"/>
      <c r="JTG88" s="158"/>
      <c r="JTH88" s="158"/>
      <c r="JTI88" s="158"/>
      <c r="JTJ88" s="158"/>
      <c r="JTK88" s="158"/>
      <c r="JTL88" s="158"/>
      <c r="JTM88" s="158"/>
      <c r="JTN88" s="158"/>
      <c r="JTO88" s="158"/>
      <c r="JTP88" s="158"/>
      <c r="JTQ88" s="158"/>
      <c r="JTR88" s="158"/>
      <c r="JTS88" s="158"/>
      <c r="JTT88" s="158"/>
      <c r="JTU88" s="158"/>
      <c r="JTV88" s="158"/>
      <c r="JTW88" s="158"/>
      <c r="JTX88" s="158"/>
      <c r="JTY88" s="158"/>
      <c r="JTZ88" s="158"/>
      <c r="JUA88" s="158"/>
      <c r="JUB88" s="158"/>
      <c r="JUC88" s="158"/>
      <c r="JUD88" s="158"/>
      <c r="JUE88" s="158"/>
      <c r="JUF88" s="158"/>
      <c r="JUG88" s="158"/>
      <c r="JUH88" s="158"/>
      <c r="JUI88" s="158"/>
      <c r="JUJ88" s="158"/>
      <c r="JUK88" s="158"/>
      <c r="JUL88" s="158"/>
      <c r="JUM88" s="158"/>
      <c r="JUN88" s="158"/>
      <c r="JUO88" s="158"/>
      <c r="JUP88" s="158"/>
      <c r="JUQ88" s="158"/>
      <c r="JUR88" s="158"/>
      <c r="JUS88" s="158"/>
      <c r="JUT88" s="158"/>
      <c r="JUU88" s="158"/>
      <c r="JUV88" s="158"/>
      <c r="JUW88" s="158"/>
      <c r="JUX88" s="158"/>
      <c r="JUY88" s="158"/>
      <c r="JUZ88" s="158"/>
      <c r="JVA88" s="158"/>
      <c r="JVB88" s="158"/>
      <c r="JVC88" s="158"/>
      <c r="JVD88" s="158"/>
      <c r="JVE88" s="158"/>
      <c r="JVF88" s="158"/>
      <c r="JVG88" s="158"/>
      <c r="JVH88" s="158"/>
      <c r="JVI88" s="158"/>
      <c r="JVJ88" s="158"/>
      <c r="JVK88" s="158"/>
      <c r="JVL88" s="158"/>
      <c r="JVM88" s="158"/>
      <c r="JVN88" s="158"/>
      <c r="JVO88" s="158"/>
      <c r="JVP88" s="158"/>
      <c r="JVQ88" s="158"/>
      <c r="JVR88" s="158"/>
      <c r="JVS88" s="158"/>
      <c r="JVT88" s="158"/>
      <c r="JVU88" s="158"/>
      <c r="JVV88" s="158"/>
      <c r="JVW88" s="158"/>
      <c r="JVX88" s="158"/>
      <c r="JVY88" s="158"/>
      <c r="JVZ88" s="158"/>
      <c r="JWA88" s="158"/>
      <c r="JWB88" s="158"/>
      <c r="JWC88" s="158"/>
      <c r="JWD88" s="158"/>
      <c r="JWE88" s="158"/>
      <c r="JWF88" s="158"/>
      <c r="JWG88" s="158"/>
      <c r="JWH88" s="158"/>
      <c r="JWI88" s="158"/>
      <c r="JWJ88" s="158"/>
      <c r="JWK88" s="158"/>
      <c r="JWL88" s="158"/>
      <c r="JWM88" s="158"/>
      <c r="JWN88" s="158"/>
      <c r="JWO88" s="158"/>
      <c r="JWP88" s="158"/>
      <c r="JWQ88" s="158"/>
      <c r="JWR88" s="158"/>
      <c r="JWS88" s="158"/>
      <c r="JWT88" s="158"/>
      <c r="JWU88" s="158"/>
      <c r="JWV88" s="158"/>
      <c r="JWW88" s="158"/>
      <c r="JWX88" s="158"/>
      <c r="JWY88" s="158"/>
      <c r="JWZ88" s="158"/>
      <c r="JXA88" s="158"/>
      <c r="JXB88" s="158"/>
      <c r="JXC88" s="158"/>
      <c r="JXD88" s="158"/>
      <c r="JXE88" s="158"/>
      <c r="JXF88" s="158"/>
      <c r="JXG88" s="158"/>
      <c r="JXH88" s="158"/>
      <c r="JXI88" s="158"/>
      <c r="JXJ88" s="158"/>
      <c r="JXK88" s="158"/>
      <c r="JXL88" s="158"/>
      <c r="JXM88" s="158"/>
      <c r="JXN88" s="158"/>
      <c r="JXO88" s="158"/>
      <c r="JXP88" s="158"/>
      <c r="JXQ88" s="158"/>
      <c r="JXR88" s="158"/>
      <c r="JXS88" s="158"/>
      <c r="JXT88" s="158"/>
      <c r="JXU88" s="158"/>
      <c r="JXV88" s="158"/>
      <c r="JXW88" s="158"/>
      <c r="JXX88" s="158"/>
      <c r="JXY88" s="158"/>
      <c r="JXZ88" s="158"/>
      <c r="JYA88" s="158"/>
      <c r="JYB88" s="158"/>
      <c r="JYC88" s="158"/>
      <c r="JYD88" s="158"/>
      <c r="JYE88" s="158"/>
      <c r="JYF88" s="158"/>
      <c r="JYG88" s="158"/>
      <c r="JYH88" s="158"/>
      <c r="JYI88" s="158"/>
      <c r="JYJ88" s="158"/>
      <c r="JYK88" s="158"/>
      <c r="JYL88" s="158"/>
      <c r="JYM88" s="158"/>
      <c r="JYN88" s="158"/>
      <c r="JYO88" s="158"/>
      <c r="JYP88" s="158"/>
      <c r="JYQ88" s="158"/>
      <c r="JYR88" s="158"/>
      <c r="JYS88" s="158"/>
      <c r="JYT88" s="158"/>
      <c r="JYU88" s="158"/>
      <c r="JYV88" s="158"/>
      <c r="JYW88" s="158"/>
      <c r="JYX88" s="158"/>
      <c r="JYY88" s="158"/>
      <c r="JYZ88" s="158"/>
      <c r="JZA88" s="158"/>
      <c r="JZB88" s="158"/>
      <c r="JZC88" s="158"/>
      <c r="JZD88" s="158"/>
      <c r="JZE88" s="158"/>
      <c r="JZF88" s="158"/>
      <c r="JZG88" s="158"/>
      <c r="JZH88" s="158"/>
      <c r="JZI88" s="158"/>
      <c r="JZJ88" s="158"/>
      <c r="JZK88" s="158"/>
      <c r="JZL88" s="158"/>
      <c r="JZM88" s="158"/>
      <c r="JZN88" s="158"/>
      <c r="JZO88" s="158"/>
      <c r="JZP88" s="158"/>
      <c r="JZQ88" s="158"/>
      <c r="JZR88" s="158"/>
      <c r="JZS88" s="158"/>
      <c r="JZT88" s="158"/>
      <c r="JZU88" s="158"/>
      <c r="JZV88" s="158"/>
      <c r="JZW88" s="158"/>
      <c r="JZX88" s="158"/>
      <c r="JZY88" s="158"/>
      <c r="JZZ88" s="158"/>
      <c r="KAA88" s="158"/>
      <c r="KAB88" s="158"/>
      <c r="KAC88" s="158"/>
      <c r="KAD88" s="158"/>
      <c r="KAE88" s="158"/>
      <c r="KAF88" s="158"/>
      <c r="KAG88" s="158"/>
      <c r="KAH88" s="158"/>
      <c r="KAI88" s="158"/>
      <c r="KAJ88" s="158"/>
      <c r="KAK88" s="158"/>
      <c r="KAL88" s="158"/>
      <c r="KAM88" s="158"/>
      <c r="KAN88" s="158"/>
      <c r="KAO88" s="158"/>
      <c r="KAP88" s="158"/>
      <c r="KAQ88" s="158"/>
      <c r="KAR88" s="158"/>
      <c r="KAS88" s="158"/>
      <c r="KAT88" s="158"/>
      <c r="KAU88" s="158"/>
      <c r="KAV88" s="158"/>
      <c r="KAW88" s="158"/>
      <c r="KAX88" s="158"/>
      <c r="KAY88" s="158"/>
      <c r="KAZ88" s="158"/>
      <c r="KBA88" s="158"/>
      <c r="KBB88" s="158"/>
      <c r="KBC88" s="158"/>
      <c r="KBD88" s="158"/>
      <c r="KBE88" s="158"/>
      <c r="KBF88" s="158"/>
      <c r="KBG88" s="158"/>
      <c r="KBH88" s="158"/>
      <c r="KBI88" s="158"/>
      <c r="KBJ88" s="158"/>
      <c r="KBK88" s="158"/>
      <c r="KBL88" s="158"/>
      <c r="KBM88" s="158"/>
      <c r="KBN88" s="158"/>
      <c r="KBO88" s="158"/>
      <c r="KBP88" s="158"/>
      <c r="KBQ88" s="158"/>
      <c r="KBR88" s="158"/>
      <c r="KBS88" s="158"/>
      <c r="KBT88" s="158"/>
      <c r="KBU88" s="158"/>
      <c r="KBV88" s="158"/>
      <c r="KBW88" s="158"/>
      <c r="KBX88" s="158"/>
      <c r="KBY88" s="158"/>
      <c r="KBZ88" s="158"/>
      <c r="KCA88" s="158"/>
      <c r="KCB88" s="158"/>
      <c r="KCC88" s="158"/>
      <c r="KCD88" s="158"/>
      <c r="KCE88" s="158"/>
      <c r="KCF88" s="158"/>
      <c r="KCG88" s="158"/>
      <c r="KCH88" s="158"/>
      <c r="KCI88" s="158"/>
      <c r="KCJ88" s="158"/>
      <c r="KCK88" s="158"/>
      <c r="KCL88" s="158"/>
      <c r="KCM88" s="158"/>
      <c r="KCN88" s="158"/>
      <c r="KCO88" s="158"/>
      <c r="KCP88" s="158"/>
      <c r="KCQ88" s="158"/>
      <c r="KCR88" s="158"/>
      <c r="KCS88" s="158"/>
      <c r="KCT88" s="158"/>
      <c r="KCU88" s="158"/>
      <c r="KCV88" s="158"/>
      <c r="KCW88" s="158"/>
      <c r="KCX88" s="158"/>
      <c r="KCY88" s="158"/>
      <c r="KCZ88" s="158"/>
      <c r="KDA88" s="158"/>
      <c r="KDB88" s="158"/>
      <c r="KDC88" s="158"/>
      <c r="KDD88" s="158"/>
      <c r="KDE88" s="158"/>
      <c r="KDF88" s="158"/>
      <c r="KDG88" s="158"/>
      <c r="KDH88" s="158"/>
      <c r="KDI88" s="158"/>
      <c r="KDJ88" s="158"/>
      <c r="KDK88" s="158"/>
      <c r="KDL88" s="158"/>
      <c r="KDM88" s="158"/>
      <c r="KDN88" s="158"/>
      <c r="KDO88" s="158"/>
      <c r="KDP88" s="158"/>
      <c r="KDQ88" s="158"/>
      <c r="KDR88" s="158"/>
      <c r="KDS88" s="158"/>
      <c r="KDT88" s="158"/>
      <c r="KDU88" s="158"/>
      <c r="KDV88" s="158"/>
      <c r="KDW88" s="158"/>
      <c r="KDX88" s="158"/>
      <c r="KDY88" s="158"/>
      <c r="KDZ88" s="158"/>
      <c r="KEA88" s="158"/>
      <c r="KEB88" s="158"/>
      <c r="KEC88" s="158"/>
      <c r="KED88" s="158"/>
      <c r="KEE88" s="158"/>
      <c r="KEF88" s="158"/>
      <c r="KEG88" s="158"/>
      <c r="KEH88" s="158"/>
      <c r="KEI88" s="158"/>
      <c r="KEJ88" s="158"/>
      <c r="KEK88" s="158"/>
      <c r="KEL88" s="158"/>
      <c r="KEM88" s="158"/>
      <c r="KEN88" s="158"/>
      <c r="KEO88" s="158"/>
      <c r="KEP88" s="158"/>
      <c r="KEQ88" s="158"/>
      <c r="KER88" s="158"/>
      <c r="KES88" s="158"/>
      <c r="KET88" s="158"/>
      <c r="KEU88" s="158"/>
      <c r="KEV88" s="158"/>
      <c r="KEW88" s="158"/>
      <c r="KEX88" s="158"/>
      <c r="KEY88" s="158"/>
      <c r="KEZ88" s="158"/>
      <c r="KFA88" s="158"/>
      <c r="KFB88" s="158"/>
      <c r="KFC88" s="158"/>
      <c r="KFD88" s="158"/>
      <c r="KFE88" s="158"/>
      <c r="KFF88" s="158"/>
      <c r="KFG88" s="158"/>
      <c r="KFH88" s="158"/>
      <c r="KFI88" s="158"/>
      <c r="KFJ88" s="158"/>
      <c r="KFK88" s="158"/>
      <c r="KFL88" s="158"/>
      <c r="KFM88" s="158"/>
      <c r="KFN88" s="158"/>
      <c r="KFO88" s="158"/>
      <c r="KFP88" s="158"/>
      <c r="KFQ88" s="158"/>
      <c r="KFR88" s="158"/>
      <c r="KFS88" s="158"/>
      <c r="KFT88" s="158"/>
      <c r="KFU88" s="158"/>
      <c r="KFV88" s="158"/>
      <c r="KFW88" s="158"/>
      <c r="KFX88" s="158"/>
      <c r="KFY88" s="158"/>
      <c r="KFZ88" s="158"/>
      <c r="KGA88" s="158"/>
      <c r="KGB88" s="158"/>
      <c r="KGC88" s="158"/>
      <c r="KGD88" s="158"/>
      <c r="KGE88" s="158"/>
      <c r="KGF88" s="158"/>
      <c r="KGG88" s="158"/>
      <c r="KGH88" s="158"/>
      <c r="KGI88" s="158"/>
      <c r="KGJ88" s="158"/>
      <c r="KGK88" s="158"/>
      <c r="KGL88" s="158"/>
      <c r="KGM88" s="158"/>
      <c r="KGN88" s="158"/>
      <c r="KGO88" s="158"/>
      <c r="KGP88" s="158"/>
      <c r="KGQ88" s="158"/>
      <c r="KGR88" s="158"/>
      <c r="KGS88" s="158"/>
      <c r="KGT88" s="158"/>
      <c r="KGU88" s="158"/>
      <c r="KGV88" s="158"/>
      <c r="KGW88" s="158"/>
      <c r="KGX88" s="158"/>
      <c r="KGY88" s="158"/>
      <c r="KGZ88" s="158"/>
      <c r="KHA88" s="158"/>
      <c r="KHB88" s="158"/>
      <c r="KHC88" s="158"/>
      <c r="KHD88" s="158"/>
      <c r="KHE88" s="158"/>
      <c r="KHF88" s="158"/>
      <c r="KHG88" s="158"/>
      <c r="KHH88" s="158"/>
      <c r="KHI88" s="158"/>
      <c r="KHJ88" s="158"/>
      <c r="KHK88" s="158"/>
      <c r="KHL88" s="158"/>
      <c r="KHM88" s="158"/>
      <c r="KHN88" s="158"/>
      <c r="KHO88" s="158"/>
      <c r="KHP88" s="158"/>
      <c r="KHQ88" s="158"/>
      <c r="KHR88" s="158"/>
      <c r="KHS88" s="158"/>
      <c r="KHT88" s="158"/>
      <c r="KHU88" s="158"/>
      <c r="KHV88" s="158"/>
      <c r="KHW88" s="158"/>
      <c r="KHX88" s="158"/>
      <c r="KHY88" s="158"/>
      <c r="KHZ88" s="158"/>
      <c r="KIA88" s="158"/>
      <c r="KIB88" s="158"/>
      <c r="KIC88" s="158"/>
      <c r="KID88" s="158"/>
      <c r="KIE88" s="158"/>
      <c r="KIF88" s="158"/>
      <c r="KIG88" s="158"/>
      <c r="KIH88" s="158"/>
      <c r="KII88" s="158"/>
      <c r="KIJ88" s="158"/>
      <c r="KIK88" s="158"/>
      <c r="KIL88" s="158"/>
      <c r="KIM88" s="158"/>
      <c r="KIN88" s="158"/>
      <c r="KIO88" s="158"/>
      <c r="KIP88" s="158"/>
      <c r="KIQ88" s="158"/>
      <c r="KIR88" s="158"/>
      <c r="KIS88" s="158"/>
      <c r="KIT88" s="158"/>
      <c r="KIU88" s="158"/>
      <c r="KIV88" s="158"/>
      <c r="KIW88" s="158"/>
      <c r="KIX88" s="158"/>
      <c r="KIY88" s="158"/>
      <c r="KIZ88" s="158"/>
      <c r="KJA88" s="158"/>
      <c r="KJB88" s="158"/>
      <c r="KJC88" s="158"/>
      <c r="KJD88" s="158"/>
      <c r="KJE88" s="158"/>
      <c r="KJF88" s="158"/>
      <c r="KJG88" s="158"/>
      <c r="KJH88" s="158"/>
      <c r="KJI88" s="158"/>
      <c r="KJJ88" s="158"/>
      <c r="KJK88" s="158"/>
      <c r="KJL88" s="158"/>
      <c r="KJM88" s="158"/>
      <c r="KJN88" s="158"/>
      <c r="KJO88" s="158"/>
      <c r="KJP88" s="158"/>
      <c r="KJQ88" s="158"/>
      <c r="KJR88" s="158"/>
      <c r="KJS88" s="158"/>
      <c r="KJT88" s="158"/>
      <c r="KJU88" s="158"/>
      <c r="KJV88" s="158"/>
      <c r="KJW88" s="158"/>
      <c r="KJX88" s="158"/>
      <c r="KJY88" s="158"/>
      <c r="KJZ88" s="158"/>
      <c r="KKA88" s="158"/>
      <c r="KKB88" s="158"/>
      <c r="KKC88" s="158"/>
      <c r="KKD88" s="158"/>
      <c r="KKE88" s="158"/>
      <c r="KKF88" s="158"/>
      <c r="KKG88" s="158"/>
      <c r="KKH88" s="158"/>
      <c r="KKI88" s="158"/>
      <c r="KKJ88" s="158"/>
      <c r="KKK88" s="158"/>
      <c r="KKL88" s="158"/>
      <c r="KKM88" s="158"/>
      <c r="KKN88" s="158"/>
      <c r="KKO88" s="158"/>
      <c r="KKP88" s="158"/>
      <c r="KKQ88" s="158"/>
      <c r="KKR88" s="158"/>
      <c r="KKS88" s="158"/>
      <c r="KKT88" s="158"/>
      <c r="KKU88" s="158"/>
      <c r="KKV88" s="158"/>
      <c r="KKW88" s="158"/>
      <c r="KKX88" s="158"/>
      <c r="KKY88" s="158"/>
      <c r="KKZ88" s="158"/>
      <c r="KLA88" s="158"/>
      <c r="KLB88" s="158"/>
      <c r="KLC88" s="158"/>
      <c r="KLD88" s="158"/>
      <c r="KLE88" s="158"/>
      <c r="KLF88" s="158"/>
      <c r="KLG88" s="158"/>
      <c r="KLH88" s="158"/>
      <c r="KLI88" s="158"/>
      <c r="KLJ88" s="158"/>
      <c r="KLK88" s="158"/>
      <c r="KLL88" s="158"/>
      <c r="KLM88" s="158"/>
      <c r="KLN88" s="158"/>
      <c r="KLO88" s="158"/>
      <c r="KLP88" s="158"/>
      <c r="KLQ88" s="158"/>
      <c r="KLR88" s="158"/>
      <c r="KLS88" s="158"/>
      <c r="KLT88" s="158"/>
      <c r="KLU88" s="158"/>
      <c r="KLV88" s="158"/>
      <c r="KLW88" s="158"/>
      <c r="KLX88" s="158"/>
      <c r="KLY88" s="158"/>
      <c r="KLZ88" s="158"/>
      <c r="KMA88" s="158"/>
      <c r="KMB88" s="158"/>
      <c r="KMC88" s="158"/>
      <c r="KMD88" s="158"/>
      <c r="KME88" s="158"/>
      <c r="KMF88" s="158"/>
      <c r="KMG88" s="158"/>
      <c r="KMH88" s="158"/>
      <c r="KMI88" s="158"/>
      <c r="KMJ88" s="158"/>
      <c r="KMK88" s="158"/>
      <c r="KML88" s="158"/>
      <c r="KMM88" s="158"/>
      <c r="KMN88" s="158"/>
      <c r="KMO88" s="158"/>
      <c r="KMP88" s="158"/>
      <c r="KMQ88" s="158"/>
      <c r="KMR88" s="158"/>
      <c r="KMS88" s="158"/>
      <c r="KMT88" s="158"/>
      <c r="KMU88" s="158"/>
      <c r="KMV88" s="158"/>
      <c r="KMW88" s="158"/>
      <c r="KMX88" s="158"/>
      <c r="KMY88" s="158"/>
      <c r="KMZ88" s="158"/>
      <c r="KNA88" s="158"/>
      <c r="KNB88" s="158"/>
      <c r="KNC88" s="158"/>
      <c r="KND88" s="158"/>
      <c r="KNE88" s="158"/>
      <c r="KNF88" s="158"/>
      <c r="KNG88" s="158"/>
      <c r="KNH88" s="158"/>
      <c r="KNI88" s="158"/>
      <c r="KNJ88" s="158"/>
      <c r="KNK88" s="158"/>
      <c r="KNL88" s="158"/>
      <c r="KNM88" s="158"/>
      <c r="KNN88" s="158"/>
      <c r="KNO88" s="158"/>
      <c r="KNP88" s="158"/>
      <c r="KNQ88" s="158"/>
      <c r="KNR88" s="158"/>
      <c r="KNS88" s="158"/>
      <c r="KNT88" s="158"/>
      <c r="KNU88" s="158"/>
      <c r="KNV88" s="158"/>
      <c r="KNW88" s="158"/>
      <c r="KNX88" s="158"/>
      <c r="KNY88" s="158"/>
      <c r="KNZ88" s="158"/>
      <c r="KOA88" s="158"/>
      <c r="KOB88" s="158"/>
      <c r="KOC88" s="158"/>
      <c r="KOD88" s="158"/>
      <c r="KOE88" s="158"/>
      <c r="KOF88" s="158"/>
      <c r="KOG88" s="158"/>
      <c r="KOH88" s="158"/>
      <c r="KOI88" s="158"/>
      <c r="KOJ88" s="158"/>
      <c r="KOK88" s="158"/>
      <c r="KOL88" s="158"/>
      <c r="KOM88" s="158"/>
      <c r="KON88" s="158"/>
      <c r="KOO88" s="158"/>
      <c r="KOP88" s="158"/>
      <c r="KOQ88" s="158"/>
      <c r="KOR88" s="158"/>
      <c r="KOS88" s="158"/>
      <c r="KOT88" s="158"/>
      <c r="KOU88" s="158"/>
      <c r="KOV88" s="158"/>
      <c r="KOW88" s="158"/>
      <c r="KOX88" s="158"/>
      <c r="KOY88" s="158"/>
      <c r="KOZ88" s="158"/>
      <c r="KPA88" s="158"/>
      <c r="KPB88" s="158"/>
      <c r="KPC88" s="158"/>
      <c r="KPD88" s="158"/>
      <c r="KPE88" s="158"/>
      <c r="KPF88" s="158"/>
      <c r="KPG88" s="158"/>
      <c r="KPH88" s="158"/>
      <c r="KPI88" s="158"/>
      <c r="KPJ88" s="158"/>
      <c r="KPK88" s="158"/>
      <c r="KPL88" s="158"/>
      <c r="KPM88" s="158"/>
      <c r="KPN88" s="158"/>
      <c r="KPO88" s="158"/>
      <c r="KPP88" s="158"/>
      <c r="KPQ88" s="158"/>
      <c r="KPR88" s="158"/>
      <c r="KPS88" s="158"/>
      <c r="KPT88" s="158"/>
      <c r="KPU88" s="158"/>
      <c r="KPV88" s="158"/>
      <c r="KPW88" s="158"/>
      <c r="KPX88" s="158"/>
      <c r="KPY88" s="158"/>
      <c r="KPZ88" s="158"/>
      <c r="KQA88" s="158"/>
      <c r="KQB88" s="158"/>
      <c r="KQC88" s="158"/>
      <c r="KQD88" s="158"/>
      <c r="KQE88" s="158"/>
      <c r="KQF88" s="158"/>
      <c r="KQG88" s="158"/>
      <c r="KQH88" s="158"/>
      <c r="KQI88" s="158"/>
      <c r="KQJ88" s="158"/>
      <c r="KQK88" s="158"/>
      <c r="KQL88" s="158"/>
      <c r="KQM88" s="158"/>
      <c r="KQN88" s="158"/>
      <c r="KQO88" s="158"/>
      <c r="KQP88" s="158"/>
      <c r="KQQ88" s="158"/>
      <c r="KQR88" s="158"/>
      <c r="KQS88" s="158"/>
      <c r="KQT88" s="158"/>
      <c r="KQU88" s="158"/>
      <c r="KQV88" s="158"/>
      <c r="KQW88" s="158"/>
      <c r="KQX88" s="158"/>
      <c r="KQY88" s="158"/>
      <c r="KQZ88" s="158"/>
      <c r="KRA88" s="158"/>
      <c r="KRB88" s="158"/>
      <c r="KRC88" s="158"/>
      <c r="KRD88" s="158"/>
      <c r="KRE88" s="158"/>
      <c r="KRF88" s="158"/>
      <c r="KRG88" s="158"/>
      <c r="KRH88" s="158"/>
      <c r="KRI88" s="158"/>
      <c r="KRJ88" s="158"/>
      <c r="KRK88" s="158"/>
      <c r="KRL88" s="158"/>
      <c r="KRM88" s="158"/>
      <c r="KRN88" s="158"/>
      <c r="KRO88" s="158"/>
      <c r="KRP88" s="158"/>
      <c r="KRQ88" s="158"/>
      <c r="KRR88" s="158"/>
      <c r="KRS88" s="158"/>
      <c r="KRT88" s="158"/>
      <c r="KRU88" s="158"/>
      <c r="KRV88" s="158"/>
      <c r="KRW88" s="158"/>
      <c r="KRX88" s="158"/>
      <c r="KRY88" s="158"/>
      <c r="KRZ88" s="158"/>
      <c r="KSA88" s="158"/>
      <c r="KSB88" s="158"/>
      <c r="KSC88" s="158"/>
      <c r="KSD88" s="158"/>
      <c r="KSE88" s="158"/>
      <c r="KSF88" s="158"/>
      <c r="KSG88" s="158"/>
      <c r="KSH88" s="158"/>
      <c r="KSI88" s="158"/>
      <c r="KSJ88" s="158"/>
      <c r="KSK88" s="158"/>
      <c r="KSL88" s="158"/>
      <c r="KSM88" s="158"/>
      <c r="KSN88" s="158"/>
      <c r="KSO88" s="158"/>
      <c r="KSP88" s="158"/>
      <c r="KSQ88" s="158"/>
      <c r="KSR88" s="158"/>
      <c r="KSS88" s="158"/>
      <c r="KST88" s="158"/>
      <c r="KSU88" s="158"/>
      <c r="KSV88" s="158"/>
      <c r="KSW88" s="158"/>
      <c r="KSX88" s="158"/>
      <c r="KSY88" s="158"/>
      <c r="KSZ88" s="158"/>
      <c r="KTA88" s="158"/>
      <c r="KTB88" s="158"/>
      <c r="KTC88" s="158"/>
      <c r="KTD88" s="158"/>
      <c r="KTE88" s="158"/>
      <c r="KTF88" s="158"/>
      <c r="KTG88" s="158"/>
      <c r="KTH88" s="158"/>
      <c r="KTI88" s="158"/>
      <c r="KTJ88" s="158"/>
      <c r="KTK88" s="158"/>
      <c r="KTL88" s="158"/>
      <c r="KTM88" s="158"/>
      <c r="KTN88" s="158"/>
      <c r="KTO88" s="158"/>
      <c r="KTP88" s="158"/>
      <c r="KTQ88" s="158"/>
      <c r="KTR88" s="158"/>
      <c r="KTS88" s="158"/>
      <c r="KTT88" s="158"/>
      <c r="KTU88" s="158"/>
      <c r="KTV88" s="158"/>
      <c r="KTW88" s="158"/>
      <c r="KTX88" s="158"/>
      <c r="KTY88" s="158"/>
      <c r="KTZ88" s="158"/>
      <c r="KUA88" s="158"/>
      <c r="KUB88" s="158"/>
      <c r="KUC88" s="158"/>
      <c r="KUD88" s="158"/>
      <c r="KUE88" s="158"/>
      <c r="KUF88" s="158"/>
      <c r="KUG88" s="158"/>
      <c r="KUH88" s="158"/>
      <c r="KUI88" s="158"/>
      <c r="KUJ88" s="158"/>
      <c r="KUK88" s="158"/>
      <c r="KUL88" s="158"/>
      <c r="KUM88" s="158"/>
      <c r="KUN88" s="158"/>
      <c r="KUO88" s="158"/>
      <c r="KUP88" s="158"/>
      <c r="KUQ88" s="158"/>
      <c r="KUR88" s="158"/>
      <c r="KUS88" s="158"/>
      <c r="KUT88" s="158"/>
      <c r="KUU88" s="158"/>
      <c r="KUV88" s="158"/>
      <c r="KUW88" s="158"/>
      <c r="KUX88" s="158"/>
      <c r="KUY88" s="158"/>
      <c r="KUZ88" s="158"/>
      <c r="KVA88" s="158"/>
      <c r="KVB88" s="158"/>
      <c r="KVC88" s="158"/>
      <c r="KVD88" s="158"/>
      <c r="KVE88" s="158"/>
      <c r="KVF88" s="158"/>
      <c r="KVG88" s="158"/>
      <c r="KVH88" s="158"/>
      <c r="KVI88" s="158"/>
      <c r="KVJ88" s="158"/>
      <c r="KVK88" s="158"/>
      <c r="KVL88" s="158"/>
      <c r="KVM88" s="158"/>
      <c r="KVN88" s="158"/>
      <c r="KVO88" s="158"/>
      <c r="KVP88" s="158"/>
      <c r="KVQ88" s="158"/>
      <c r="KVR88" s="158"/>
      <c r="KVS88" s="158"/>
      <c r="KVT88" s="158"/>
      <c r="KVU88" s="158"/>
      <c r="KVV88" s="158"/>
      <c r="KVW88" s="158"/>
      <c r="KVX88" s="158"/>
      <c r="KVY88" s="158"/>
      <c r="KVZ88" s="158"/>
      <c r="KWA88" s="158"/>
      <c r="KWB88" s="158"/>
      <c r="KWC88" s="158"/>
      <c r="KWD88" s="158"/>
      <c r="KWE88" s="158"/>
      <c r="KWF88" s="158"/>
      <c r="KWG88" s="158"/>
      <c r="KWH88" s="158"/>
      <c r="KWI88" s="158"/>
      <c r="KWJ88" s="158"/>
      <c r="KWK88" s="158"/>
      <c r="KWL88" s="158"/>
      <c r="KWM88" s="158"/>
      <c r="KWN88" s="158"/>
      <c r="KWO88" s="158"/>
      <c r="KWP88" s="158"/>
      <c r="KWQ88" s="158"/>
      <c r="KWR88" s="158"/>
      <c r="KWS88" s="158"/>
      <c r="KWT88" s="158"/>
      <c r="KWU88" s="158"/>
      <c r="KWV88" s="158"/>
      <c r="KWW88" s="158"/>
      <c r="KWX88" s="158"/>
      <c r="KWY88" s="158"/>
      <c r="KWZ88" s="158"/>
      <c r="KXA88" s="158"/>
      <c r="KXB88" s="158"/>
      <c r="KXC88" s="158"/>
      <c r="KXD88" s="158"/>
      <c r="KXE88" s="158"/>
      <c r="KXF88" s="158"/>
      <c r="KXG88" s="158"/>
      <c r="KXH88" s="158"/>
      <c r="KXI88" s="158"/>
      <c r="KXJ88" s="158"/>
      <c r="KXK88" s="158"/>
      <c r="KXL88" s="158"/>
      <c r="KXM88" s="158"/>
      <c r="KXN88" s="158"/>
      <c r="KXO88" s="158"/>
      <c r="KXP88" s="158"/>
      <c r="KXQ88" s="158"/>
      <c r="KXR88" s="158"/>
      <c r="KXS88" s="158"/>
      <c r="KXT88" s="158"/>
      <c r="KXU88" s="158"/>
      <c r="KXV88" s="158"/>
      <c r="KXW88" s="158"/>
      <c r="KXX88" s="158"/>
      <c r="KXY88" s="158"/>
      <c r="KXZ88" s="158"/>
      <c r="KYA88" s="158"/>
      <c r="KYB88" s="158"/>
      <c r="KYC88" s="158"/>
      <c r="KYD88" s="158"/>
      <c r="KYE88" s="158"/>
      <c r="KYF88" s="158"/>
      <c r="KYG88" s="158"/>
      <c r="KYH88" s="158"/>
      <c r="KYI88" s="158"/>
      <c r="KYJ88" s="158"/>
      <c r="KYK88" s="158"/>
      <c r="KYL88" s="158"/>
      <c r="KYM88" s="158"/>
      <c r="KYN88" s="158"/>
      <c r="KYO88" s="158"/>
      <c r="KYP88" s="158"/>
      <c r="KYQ88" s="158"/>
      <c r="KYR88" s="158"/>
      <c r="KYS88" s="158"/>
      <c r="KYT88" s="158"/>
      <c r="KYU88" s="158"/>
      <c r="KYV88" s="158"/>
      <c r="KYW88" s="158"/>
      <c r="KYX88" s="158"/>
      <c r="KYY88" s="158"/>
      <c r="KYZ88" s="158"/>
      <c r="KZA88" s="158"/>
      <c r="KZB88" s="158"/>
      <c r="KZC88" s="158"/>
      <c r="KZD88" s="158"/>
      <c r="KZE88" s="158"/>
      <c r="KZF88" s="158"/>
      <c r="KZG88" s="158"/>
      <c r="KZH88" s="158"/>
      <c r="KZI88" s="158"/>
      <c r="KZJ88" s="158"/>
      <c r="KZK88" s="158"/>
      <c r="KZL88" s="158"/>
      <c r="KZM88" s="158"/>
      <c r="KZN88" s="158"/>
      <c r="KZO88" s="158"/>
      <c r="KZP88" s="158"/>
      <c r="KZQ88" s="158"/>
      <c r="KZR88" s="158"/>
      <c r="KZS88" s="158"/>
      <c r="KZT88" s="158"/>
      <c r="KZU88" s="158"/>
      <c r="KZV88" s="158"/>
      <c r="KZW88" s="158"/>
      <c r="KZX88" s="158"/>
      <c r="KZY88" s="158"/>
      <c r="KZZ88" s="158"/>
      <c r="LAA88" s="158"/>
      <c r="LAB88" s="158"/>
      <c r="LAC88" s="158"/>
      <c r="LAD88" s="158"/>
      <c r="LAE88" s="158"/>
      <c r="LAF88" s="158"/>
      <c r="LAG88" s="158"/>
      <c r="LAH88" s="158"/>
      <c r="LAI88" s="158"/>
      <c r="LAJ88" s="158"/>
      <c r="LAK88" s="158"/>
      <c r="LAL88" s="158"/>
      <c r="LAM88" s="158"/>
      <c r="LAN88" s="158"/>
      <c r="LAO88" s="158"/>
      <c r="LAP88" s="158"/>
      <c r="LAQ88" s="158"/>
      <c r="LAR88" s="158"/>
      <c r="LAS88" s="158"/>
      <c r="LAT88" s="158"/>
      <c r="LAU88" s="158"/>
      <c r="LAV88" s="158"/>
      <c r="LAW88" s="158"/>
      <c r="LAX88" s="158"/>
      <c r="LAY88" s="158"/>
      <c r="LAZ88" s="158"/>
      <c r="LBA88" s="158"/>
      <c r="LBB88" s="158"/>
      <c r="LBC88" s="158"/>
      <c r="LBD88" s="158"/>
      <c r="LBE88" s="158"/>
      <c r="LBF88" s="158"/>
      <c r="LBG88" s="158"/>
      <c r="LBH88" s="158"/>
      <c r="LBI88" s="158"/>
      <c r="LBJ88" s="158"/>
      <c r="LBK88" s="158"/>
      <c r="LBL88" s="158"/>
      <c r="LBM88" s="158"/>
      <c r="LBN88" s="158"/>
      <c r="LBO88" s="158"/>
      <c r="LBP88" s="158"/>
      <c r="LBQ88" s="158"/>
      <c r="LBR88" s="158"/>
      <c r="LBS88" s="158"/>
      <c r="LBT88" s="158"/>
      <c r="LBU88" s="158"/>
      <c r="LBV88" s="158"/>
      <c r="LBW88" s="158"/>
      <c r="LBX88" s="158"/>
    </row>
    <row r="89" spans="1:8188" ht="19.5" hidden="1" customHeight="1" thickBot="1">
      <c r="A89" s="37"/>
      <c r="B89" s="46"/>
      <c r="C89" s="40"/>
      <c r="D89" s="38">
        <v>103.9</v>
      </c>
      <c r="E89" s="159"/>
      <c r="F89" s="121"/>
      <c r="G89" s="122"/>
      <c r="H89" s="124"/>
      <c r="I89" s="76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8"/>
      <c r="CD89" s="158"/>
      <c r="CE89" s="158"/>
      <c r="CF89" s="158"/>
      <c r="CG89" s="158"/>
      <c r="CH89" s="158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58"/>
      <c r="CW89" s="158"/>
      <c r="CX89" s="158"/>
      <c r="CY89" s="158"/>
      <c r="CZ89" s="158"/>
      <c r="DA89" s="158"/>
      <c r="DB89" s="158"/>
      <c r="DC89" s="158"/>
      <c r="DD89" s="158"/>
      <c r="DE89" s="158"/>
      <c r="DF89" s="158"/>
      <c r="DG89" s="158"/>
      <c r="DH89" s="158"/>
      <c r="DI89" s="158"/>
      <c r="DJ89" s="158"/>
      <c r="DK89" s="158"/>
      <c r="DL89" s="158"/>
      <c r="DM89" s="158"/>
      <c r="DN89" s="158"/>
      <c r="DO89" s="158"/>
      <c r="DP89" s="158"/>
      <c r="DQ89" s="158"/>
      <c r="DR89" s="158"/>
      <c r="DS89" s="158"/>
      <c r="DT89" s="158"/>
      <c r="DU89" s="158"/>
      <c r="DV89" s="158"/>
      <c r="DW89" s="158"/>
      <c r="DX89" s="158"/>
      <c r="DY89" s="158"/>
      <c r="DZ89" s="158"/>
      <c r="EA89" s="158"/>
      <c r="EB89" s="158"/>
      <c r="EC89" s="158"/>
      <c r="ED89" s="158"/>
      <c r="EE89" s="158"/>
      <c r="EF89" s="158"/>
      <c r="EG89" s="158"/>
      <c r="EH89" s="158"/>
      <c r="EI89" s="158"/>
      <c r="EJ89" s="158"/>
      <c r="EK89" s="158"/>
      <c r="EL89" s="158"/>
      <c r="EM89" s="158"/>
      <c r="EN89" s="158"/>
      <c r="EO89" s="158"/>
      <c r="EP89" s="158"/>
      <c r="EQ89" s="158"/>
      <c r="ER89" s="158"/>
      <c r="ES89" s="158"/>
      <c r="ET89" s="158"/>
      <c r="EU89" s="158"/>
      <c r="EV89" s="158"/>
      <c r="EW89" s="158"/>
      <c r="EX89" s="158"/>
      <c r="EY89" s="158"/>
      <c r="EZ89" s="158"/>
      <c r="FA89" s="158"/>
      <c r="FB89" s="158"/>
      <c r="FC89" s="158"/>
      <c r="FD89" s="158"/>
      <c r="FE89" s="158"/>
      <c r="FF89" s="158"/>
      <c r="FG89" s="158"/>
      <c r="FH89" s="158"/>
      <c r="FI89" s="158"/>
      <c r="FJ89" s="158"/>
      <c r="FK89" s="158"/>
      <c r="FL89" s="158"/>
      <c r="FM89" s="158"/>
      <c r="FN89" s="158"/>
      <c r="FO89" s="158"/>
      <c r="FP89" s="158"/>
      <c r="FQ89" s="158"/>
      <c r="FR89" s="158"/>
      <c r="FS89" s="158"/>
      <c r="FT89" s="158"/>
      <c r="FU89" s="158"/>
      <c r="FV89" s="158"/>
      <c r="FW89" s="158"/>
      <c r="FX89" s="158"/>
      <c r="FY89" s="158"/>
      <c r="FZ89" s="158"/>
      <c r="GA89" s="158"/>
      <c r="GB89" s="158"/>
      <c r="GC89" s="158"/>
      <c r="GD89" s="158"/>
      <c r="GE89" s="158"/>
      <c r="GF89" s="158"/>
      <c r="GG89" s="158"/>
      <c r="GH89" s="158"/>
      <c r="GI89" s="158"/>
      <c r="GJ89" s="158"/>
      <c r="GK89" s="158"/>
      <c r="GL89" s="158"/>
      <c r="GM89" s="158"/>
      <c r="GN89" s="158"/>
      <c r="GO89" s="158"/>
      <c r="GP89" s="158"/>
      <c r="GQ89" s="158"/>
      <c r="GR89" s="158"/>
      <c r="GS89" s="158"/>
      <c r="GT89" s="158"/>
      <c r="GU89" s="158"/>
      <c r="GV89" s="158"/>
      <c r="GW89" s="158"/>
      <c r="GX89" s="158"/>
      <c r="GY89" s="158"/>
      <c r="GZ89" s="158"/>
      <c r="HA89" s="158"/>
      <c r="HB89" s="158"/>
      <c r="HC89" s="158"/>
      <c r="HD89" s="158"/>
      <c r="HE89" s="158"/>
      <c r="HF89" s="158"/>
      <c r="HG89" s="158"/>
      <c r="HH89" s="158"/>
      <c r="HI89" s="158"/>
      <c r="HJ89" s="158"/>
      <c r="HK89" s="158"/>
      <c r="HL89" s="158"/>
      <c r="HM89" s="158"/>
      <c r="HN89" s="158"/>
      <c r="HO89" s="158"/>
      <c r="HP89" s="158"/>
      <c r="HQ89" s="158"/>
      <c r="HR89" s="158"/>
      <c r="HS89" s="158"/>
      <c r="HT89" s="158"/>
      <c r="HU89" s="158"/>
      <c r="HV89" s="158"/>
      <c r="HW89" s="158"/>
      <c r="HX89" s="158"/>
      <c r="HY89" s="158"/>
      <c r="HZ89" s="158"/>
      <c r="IA89" s="158"/>
      <c r="IB89" s="158"/>
      <c r="IC89" s="158"/>
      <c r="ID89" s="158"/>
      <c r="IE89" s="158"/>
      <c r="IF89" s="158"/>
      <c r="IG89" s="158"/>
      <c r="IH89" s="158"/>
      <c r="II89" s="158"/>
      <c r="IJ89" s="158"/>
      <c r="IK89" s="158"/>
      <c r="IL89" s="158"/>
      <c r="IM89" s="158"/>
      <c r="IN89" s="158"/>
      <c r="IO89" s="158"/>
      <c r="IP89" s="158"/>
      <c r="IQ89" s="158"/>
      <c r="IR89" s="158"/>
      <c r="IS89" s="158"/>
      <c r="IT89" s="158"/>
      <c r="IU89" s="158"/>
      <c r="IV89" s="158"/>
      <c r="IW89" s="158"/>
      <c r="IX89" s="158"/>
      <c r="IY89" s="158"/>
      <c r="IZ89" s="158"/>
      <c r="JA89" s="158"/>
      <c r="JB89" s="158"/>
      <c r="JC89" s="158"/>
      <c r="JD89" s="158"/>
      <c r="JE89" s="158"/>
      <c r="JF89" s="158"/>
      <c r="JG89" s="158"/>
      <c r="JH89" s="158"/>
      <c r="JI89" s="158"/>
      <c r="JJ89" s="158"/>
      <c r="JK89" s="158"/>
      <c r="JL89" s="158"/>
      <c r="JM89" s="158"/>
      <c r="JN89" s="158"/>
      <c r="JO89" s="158"/>
      <c r="JP89" s="158"/>
      <c r="JQ89" s="158"/>
      <c r="JR89" s="158"/>
      <c r="JS89" s="158"/>
      <c r="JT89" s="158"/>
      <c r="JU89" s="158"/>
      <c r="JV89" s="158"/>
      <c r="JW89" s="158"/>
      <c r="JX89" s="158"/>
      <c r="JY89" s="158"/>
      <c r="JZ89" s="158"/>
      <c r="KA89" s="158"/>
      <c r="KB89" s="158"/>
      <c r="KC89" s="158"/>
      <c r="KD89" s="158"/>
      <c r="KE89" s="158"/>
      <c r="KF89" s="158"/>
      <c r="KG89" s="158"/>
      <c r="KH89" s="158"/>
      <c r="KI89" s="158"/>
      <c r="KJ89" s="158"/>
      <c r="KK89" s="158"/>
      <c r="KL89" s="158"/>
      <c r="KM89" s="158"/>
      <c r="KN89" s="158"/>
      <c r="KO89" s="158"/>
      <c r="KP89" s="158"/>
      <c r="KQ89" s="158"/>
      <c r="KR89" s="158"/>
      <c r="KS89" s="158"/>
      <c r="KT89" s="158"/>
      <c r="KU89" s="158"/>
      <c r="KV89" s="158"/>
      <c r="KW89" s="158"/>
      <c r="KX89" s="158"/>
      <c r="KY89" s="158"/>
      <c r="KZ89" s="158"/>
      <c r="LA89" s="158"/>
      <c r="LB89" s="158"/>
      <c r="LC89" s="158"/>
      <c r="LD89" s="158"/>
      <c r="LE89" s="158"/>
      <c r="LF89" s="158"/>
      <c r="LG89" s="158"/>
      <c r="LH89" s="158"/>
      <c r="LI89" s="158"/>
      <c r="LJ89" s="158"/>
      <c r="LK89" s="158"/>
      <c r="LL89" s="158"/>
      <c r="LM89" s="158"/>
      <c r="LN89" s="158"/>
      <c r="LO89" s="158"/>
      <c r="LP89" s="158"/>
      <c r="LQ89" s="158"/>
      <c r="LR89" s="158"/>
      <c r="LS89" s="158"/>
      <c r="LT89" s="158"/>
      <c r="LU89" s="158"/>
      <c r="LV89" s="158"/>
      <c r="LW89" s="158"/>
      <c r="LX89" s="158"/>
      <c r="LY89" s="158"/>
      <c r="LZ89" s="158"/>
      <c r="MA89" s="158"/>
      <c r="MB89" s="158"/>
      <c r="MC89" s="158"/>
      <c r="MD89" s="158"/>
      <c r="ME89" s="158"/>
      <c r="MF89" s="158"/>
      <c r="MG89" s="158"/>
      <c r="MH89" s="158"/>
      <c r="MI89" s="158"/>
      <c r="MJ89" s="158"/>
      <c r="MK89" s="158"/>
      <c r="ML89" s="158"/>
      <c r="MM89" s="158"/>
      <c r="MN89" s="158"/>
      <c r="MO89" s="158"/>
      <c r="MP89" s="158"/>
      <c r="MQ89" s="158"/>
      <c r="MR89" s="158"/>
      <c r="MS89" s="158"/>
      <c r="MT89" s="158"/>
      <c r="MU89" s="158"/>
      <c r="MV89" s="158"/>
      <c r="MW89" s="158"/>
      <c r="MX89" s="158"/>
      <c r="MY89" s="158"/>
      <c r="MZ89" s="158"/>
      <c r="NA89" s="158"/>
      <c r="NB89" s="158"/>
      <c r="NC89" s="158"/>
      <c r="ND89" s="158"/>
      <c r="NE89" s="158"/>
      <c r="NF89" s="158"/>
      <c r="NG89" s="158"/>
      <c r="NH89" s="158"/>
      <c r="NI89" s="158"/>
      <c r="NJ89" s="158"/>
      <c r="NK89" s="158"/>
      <c r="NL89" s="158"/>
      <c r="NM89" s="158"/>
      <c r="NN89" s="158"/>
      <c r="NO89" s="158"/>
      <c r="NP89" s="158"/>
      <c r="NQ89" s="158"/>
      <c r="NR89" s="158"/>
      <c r="NS89" s="158"/>
      <c r="NT89" s="158"/>
      <c r="NU89" s="158"/>
      <c r="NV89" s="158"/>
      <c r="NW89" s="158"/>
      <c r="NX89" s="158"/>
      <c r="NY89" s="158"/>
      <c r="NZ89" s="158"/>
      <c r="OA89" s="158"/>
      <c r="OB89" s="158"/>
      <c r="OC89" s="158"/>
      <c r="OD89" s="158"/>
      <c r="OE89" s="158"/>
      <c r="OF89" s="158"/>
      <c r="OG89" s="158"/>
      <c r="OH89" s="158"/>
      <c r="OI89" s="158"/>
      <c r="OJ89" s="158"/>
      <c r="OK89" s="158"/>
      <c r="OL89" s="158"/>
      <c r="OM89" s="158"/>
      <c r="ON89" s="158"/>
      <c r="OO89" s="158"/>
      <c r="OP89" s="158"/>
      <c r="OQ89" s="158"/>
      <c r="OR89" s="158"/>
      <c r="OS89" s="158"/>
      <c r="OT89" s="158"/>
      <c r="OU89" s="158"/>
      <c r="OV89" s="158"/>
      <c r="OW89" s="158"/>
      <c r="OX89" s="158"/>
      <c r="OY89" s="158"/>
      <c r="OZ89" s="158"/>
      <c r="PA89" s="158"/>
      <c r="PB89" s="158"/>
      <c r="PC89" s="158"/>
      <c r="PD89" s="158"/>
      <c r="PE89" s="158"/>
      <c r="PF89" s="158"/>
      <c r="PG89" s="158"/>
      <c r="PH89" s="158"/>
      <c r="PI89" s="158"/>
      <c r="PJ89" s="158"/>
      <c r="PK89" s="158"/>
      <c r="PL89" s="158"/>
      <c r="PM89" s="158"/>
      <c r="PN89" s="158"/>
      <c r="PO89" s="158"/>
      <c r="PP89" s="158"/>
      <c r="PQ89" s="158"/>
      <c r="PR89" s="158"/>
      <c r="PS89" s="158"/>
      <c r="PT89" s="158"/>
      <c r="PU89" s="158"/>
      <c r="PV89" s="158"/>
      <c r="PW89" s="158"/>
      <c r="PX89" s="158"/>
      <c r="PY89" s="158"/>
      <c r="PZ89" s="158"/>
      <c r="QA89" s="158"/>
      <c r="QB89" s="158"/>
      <c r="QC89" s="158"/>
      <c r="QD89" s="158"/>
      <c r="QE89" s="158"/>
      <c r="QF89" s="158"/>
      <c r="QG89" s="158"/>
      <c r="QH89" s="158"/>
      <c r="QI89" s="158"/>
      <c r="QJ89" s="158"/>
      <c r="QK89" s="158"/>
      <c r="QL89" s="158"/>
      <c r="QM89" s="158"/>
      <c r="QN89" s="158"/>
      <c r="QO89" s="158"/>
      <c r="QP89" s="158"/>
      <c r="QQ89" s="158"/>
      <c r="QR89" s="158"/>
      <c r="QS89" s="158"/>
      <c r="QT89" s="158"/>
      <c r="QU89" s="158"/>
      <c r="QV89" s="158"/>
      <c r="QW89" s="158"/>
      <c r="QX89" s="158"/>
      <c r="QY89" s="158"/>
      <c r="QZ89" s="158"/>
      <c r="RA89" s="158"/>
      <c r="RB89" s="158"/>
      <c r="RC89" s="158"/>
      <c r="RD89" s="158"/>
      <c r="RE89" s="158"/>
      <c r="RF89" s="158"/>
      <c r="RG89" s="158"/>
      <c r="RH89" s="158"/>
      <c r="RI89" s="158"/>
      <c r="RJ89" s="158"/>
      <c r="RK89" s="158"/>
      <c r="RL89" s="158"/>
      <c r="RM89" s="158"/>
      <c r="RN89" s="158"/>
      <c r="RO89" s="158"/>
      <c r="RP89" s="158"/>
      <c r="RQ89" s="158"/>
      <c r="RR89" s="158"/>
      <c r="RS89" s="158"/>
      <c r="RT89" s="158"/>
      <c r="RU89" s="158"/>
      <c r="RV89" s="158"/>
      <c r="RW89" s="158"/>
      <c r="RX89" s="158"/>
      <c r="RY89" s="158"/>
      <c r="RZ89" s="158"/>
      <c r="SA89" s="158"/>
      <c r="SB89" s="158"/>
      <c r="SC89" s="158"/>
      <c r="SD89" s="158"/>
      <c r="SE89" s="158"/>
      <c r="SF89" s="158"/>
      <c r="SG89" s="158"/>
      <c r="SH89" s="158"/>
      <c r="SI89" s="158"/>
      <c r="SJ89" s="158"/>
      <c r="SK89" s="158"/>
      <c r="SL89" s="158"/>
      <c r="SM89" s="158"/>
      <c r="SN89" s="158"/>
      <c r="SO89" s="158"/>
      <c r="SP89" s="158"/>
      <c r="SQ89" s="158"/>
      <c r="SR89" s="158"/>
      <c r="SS89" s="158"/>
      <c r="ST89" s="158"/>
      <c r="SU89" s="158"/>
      <c r="SV89" s="158"/>
      <c r="SW89" s="158"/>
      <c r="SX89" s="158"/>
      <c r="SY89" s="158"/>
      <c r="SZ89" s="158"/>
      <c r="TA89" s="158"/>
      <c r="TB89" s="158"/>
      <c r="TC89" s="158"/>
      <c r="TD89" s="158"/>
      <c r="TE89" s="158"/>
      <c r="TF89" s="158"/>
      <c r="TG89" s="158"/>
      <c r="TH89" s="158"/>
      <c r="TI89" s="158"/>
      <c r="TJ89" s="158"/>
      <c r="TK89" s="158"/>
      <c r="TL89" s="158"/>
      <c r="TM89" s="158"/>
      <c r="TN89" s="158"/>
      <c r="TO89" s="158"/>
      <c r="TP89" s="158"/>
      <c r="TQ89" s="158"/>
      <c r="TR89" s="158"/>
      <c r="TS89" s="158"/>
      <c r="TT89" s="158"/>
      <c r="TU89" s="158"/>
      <c r="TV89" s="158"/>
      <c r="TW89" s="158"/>
      <c r="TX89" s="158"/>
      <c r="TY89" s="158"/>
      <c r="TZ89" s="158"/>
      <c r="UA89" s="158"/>
      <c r="UB89" s="158"/>
      <c r="UC89" s="158"/>
      <c r="UD89" s="158"/>
      <c r="UE89" s="158"/>
      <c r="UF89" s="158"/>
      <c r="UG89" s="158"/>
      <c r="UH89" s="158"/>
      <c r="UI89" s="158"/>
      <c r="UJ89" s="158"/>
      <c r="UK89" s="158"/>
      <c r="UL89" s="158"/>
      <c r="UM89" s="158"/>
      <c r="UN89" s="158"/>
      <c r="UO89" s="158"/>
      <c r="UP89" s="158"/>
      <c r="UQ89" s="158"/>
      <c r="UR89" s="158"/>
      <c r="US89" s="158"/>
      <c r="UT89" s="158"/>
      <c r="UU89" s="158"/>
      <c r="UV89" s="158"/>
      <c r="UW89" s="158"/>
      <c r="UX89" s="158"/>
      <c r="UY89" s="158"/>
      <c r="UZ89" s="158"/>
      <c r="VA89" s="158"/>
      <c r="VB89" s="158"/>
      <c r="VC89" s="158"/>
      <c r="VD89" s="158"/>
      <c r="VE89" s="158"/>
      <c r="VF89" s="158"/>
      <c r="VG89" s="158"/>
      <c r="VH89" s="158"/>
      <c r="VI89" s="158"/>
      <c r="VJ89" s="158"/>
      <c r="VK89" s="158"/>
      <c r="VL89" s="158"/>
      <c r="VM89" s="158"/>
      <c r="VN89" s="158"/>
      <c r="VO89" s="158"/>
      <c r="VP89" s="158"/>
      <c r="VQ89" s="158"/>
      <c r="VR89" s="158"/>
      <c r="VS89" s="158"/>
      <c r="VT89" s="158"/>
      <c r="VU89" s="158"/>
      <c r="VV89" s="158"/>
      <c r="VW89" s="158"/>
      <c r="VX89" s="158"/>
      <c r="VY89" s="158"/>
      <c r="VZ89" s="158"/>
      <c r="WA89" s="158"/>
      <c r="WB89" s="158"/>
      <c r="WC89" s="158"/>
      <c r="WD89" s="158"/>
      <c r="WE89" s="158"/>
      <c r="WF89" s="158"/>
      <c r="WG89" s="158"/>
      <c r="WH89" s="158"/>
      <c r="WI89" s="158"/>
      <c r="WJ89" s="158"/>
      <c r="WK89" s="158"/>
      <c r="WL89" s="158"/>
      <c r="WM89" s="158"/>
      <c r="WN89" s="158"/>
      <c r="WO89" s="158"/>
      <c r="WP89" s="158"/>
      <c r="WQ89" s="158"/>
      <c r="WR89" s="158"/>
      <c r="WS89" s="158"/>
      <c r="WT89" s="158"/>
      <c r="WU89" s="158"/>
      <c r="WV89" s="158"/>
      <c r="WW89" s="158"/>
      <c r="WX89" s="158"/>
      <c r="WY89" s="158"/>
      <c r="WZ89" s="158"/>
      <c r="XA89" s="158"/>
      <c r="XB89" s="158"/>
      <c r="XC89" s="158"/>
      <c r="XD89" s="158"/>
      <c r="XE89" s="158"/>
      <c r="XF89" s="158"/>
      <c r="XG89" s="158"/>
      <c r="XH89" s="158"/>
      <c r="XI89" s="158"/>
      <c r="XJ89" s="158"/>
      <c r="XK89" s="158"/>
      <c r="XL89" s="158"/>
      <c r="XM89" s="158"/>
      <c r="XN89" s="158"/>
      <c r="XO89" s="158"/>
      <c r="XP89" s="158"/>
      <c r="XQ89" s="158"/>
      <c r="XR89" s="158"/>
      <c r="XS89" s="158"/>
      <c r="XT89" s="158"/>
      <c r="XU89" s="158"/>
      <c r="XV89" s="158"/>
      <c r="XW89" s="158"/>
      <c r="XX89" s="158"/>
      <c r="XY89" s="158"/>
      <c r="XZ89" s="158"/>
      <c r="YA89" s="158"/>
      <c r="YB89" s="158"/>
      <c r="YC89" s="158"/>
      <c r="YD89" s="158"/>
      <c r="YE89" s="158"/>
      <c r="YF89" s="158"/>
      <c r="YG89" s="158"/>
      <c r="YH89" s="158"/>
      <c r="YI89" s="158"/>
      <c r="YJ89" s="158"/>
      <c r="YK89" s="158"/>
      <c r="YL89" s="158"/>
      <c r="YM89" s="158"/>
      <c r="YN89" s="158"/>
      <c r="YO89" s="158"/>
      <c r="YP89" s="158"/>
      <c r="YQ89" s="158"/>
      <c r="YR89" s="158"/>
      <c r="YS89" s="158"/>
      <c r="YT89" s="158"/>
      <c r="YU89" s="158"/>
      <c r="YV89" s="158"/>
      <c r="YW89" s="158"/>
      <c r="YX89" s="158"/>
      <c r="YY89" s="158"/>
      <c r="YZ89" s="158"/>
      <c r="ZA89" s="158"/>
      <c r="ZB89" s="158"/>
      <c r="ZC89" s="158"/>
      <c r="ZD89" s="158"/>
      <c r="ZE89" s="158"/>
      <c r="ZF89" s="158"/>
      <c r="ZG89" s="158"/>
      <c r="ZH89" s="158"/>
      <c r="ZI89" s="158"/>
      <c r="ZJ89" s="158"/>
      <c r="ZK89" s="158"/>
      <c r="ZL89" s="158"/>
      <c r="ZM89" s="158"/>
      <c r="ZN89" s="158"/>
      <c r="ZO89" s="158"/>
      <c r="ZP89" s="158"/>
      <c r="ZQ89" s="158"/>
      <c r="ZR89" s="158"/>
      <c r="ZS89" s="158"/>
      <c r="ZT89" s="158"/>
      <c r="ZU89" s="158"/>
      <c r="ZV89" s="158"/>
      <c r="ZW89" s="158"/>
      <c r="ZX89" s="158"/>
      <c r="ZY89" s="158"/>
      <c r="ZZ89" s="158"/>
      <c r="AAA89" s="158"/>
      <c r="AAB89" s="158"/>
      <c r="AAC89" s="158"/>
      <c r="AAD89" s="158"/>
      <c r="AAE89" s="158"/>
      <c r="AAF89" s="158"/>
      <c r="AAG89" s="158"/>
      <c r="AAH89" s="158"/>
      <c r="AAI89" s="158"/>
      <c r="AAJ89" s="158"/>
      <c r="AAK89" s="158"/>
      <c r="AAL89" s="158"/>
      <c r="AAM89" s="158"/>
      <c r="AAN89" s="158"/>
      <c r="AAO89" s="158"/>
      <c r="AAP89" s="158"/>
      <c r="AAQ89" s="158"/>
      <c r="AAR89" s="158"/>
      <c r="AAS89" s="158"/>
      <c r="AAT89" s="158"/>
      <c r="AAU89" s="158"/>
      <c r="AAV89" s="158"/>
      <c r="AAW89" s="158"/>
      <c r="AAX89" s="158"/>
      <c r="AAY89" s="158"/>
      <c r="AAZ89" s="158"/>
      <c r="ABA89" s="158"/>
      <c r="ABB89" s="158"/>
      <c r="ABC89" s="158"/>
      <c r="ABD89" s="158"/>
      <c r="ABE89" s="158"/>
      <c r="ABF89" s="158"/>
      <c r="ABG89" s="158"/>
      <c r="ABH89" s="158"/>
      <c r="ABI89" s="158"/>
      <c r="ABJ89" s="158"/>
      <c r="ABK89" s="158"/>
      <c r="ABL89" s="158"/>
      <c r="ABM89" s="158"/>
      <c r="ABN89" s="158"/>
      <c r="ABO89" s="158"/>
      <c r="ABP89" s="158"/>
      <c r="ABQ89" s="158"/>
      <c r="ABR89" s="158"/>
      <c r="ABS89" s="158"/>
      <c r="ABT89" s="158"/>
      <c r="ABU89" s="158"/>
      <c r="ABV89" s="158"/>
      <c r="ABW89" s="158"/>
      <c r="ABX89" s="158"/>
      <c r="ABY89" s="158"/>
      <c r="ABZ89" s="158"/>
      <c r="ACA89" s="158"/>
      <c r="ACB89" s="158"/>
      <c r="ACC89" s="158"/>
      <c r="ACD89" s="158"/>
      <c r="ACE89" s="158"/>
      <c r="ACF89" s="158"/>
      <c r="ACG89" s="158"/>
      <c r="ACH89" s="158"/>
      <c r="ACI89" s="158"/>
      <c r="ACJ89" s="158"/>
      <c r="ACK89" s="158"/>
      <c r="ACL89" s="158"/>
      <c r="ACM89" s="158"/>
      <c r="ACN89" s="158"/>
      <c r="ACO89" s="158"/>
      <c r="ACP89" s="158"/>
      <c r="ACQ89" s="158"/>
      <c r="ACR89" s="158"/>
      <c r="ACS89" s="158"/>
      <c r="ACT89" s="158"/>
      <c r="ACU89" s="158"/>
      <c r="ACV89" s="158"/>
      <c r="ACW89" s="158"/>
      <c r="ACX89" s="158"/>
      <c r="ACY89" s="158"/>
      <c r="ACZ89" s="158"/>
      <c r="ADA89" s="158"/>
      <c r="ADB89" s="158"/>
      <c r="ADC89" s="158"/>
      <c r="ADD89" s="158"/>
      <c r="ADE89" s="158"/>
      <c r="ADF89" s="158"/>
      <c r="ADG89" s="158"/>
      <c r="ADH89" s="158"/>
      <c r="ADI89" s="158"/>
      <c r="ADJ89" s="158"/>
      <c r="ADK89" s="158"/>
      <c r="ADL89" s="158"/>
      <c r="ADM89" s="158"/>
      <c r="ADN89" s="158"/>
      <c r="ADO89" s="158"/>
      <c r="ADP89" s="158"/>
      <c r="ADQ89" s="158"/>
      <c r="ADR89" s="158"/>
      <c r="ADS89" s="158"/>
      <c r="ADT89" s="158"/>
      <c r="ADU89" s="158"/>
      <c r="ADV89" s="158"/>
      <c r="ADW89" s="158"/>
      <c r="ADX89" s="158"/>
      <c r="ADY89" s="158"/>
      <c r="ADZ89" s="158"/>
      <c r="AEA89" s="158"/>
      <c r="AEB89" s="158"/>
      <c r="AEC89" s="158"/>
      <c r="AED89" s="158"/>
      <c r="AEE89" s="158"/>
      <c r="AEF89" s="158"/>
      <c r="AEG89" s="158"/>
      <c r="AEH89" s="158"/>
      <c r="AEI89" s="158"/>
      <c r="AEJ89" s="158"/>
      <c r="AEK89" s="158"/>
      <c r="AEL89" s="158"/>
      <c r="AEM89" s="158"/>
      <c r="AEN89" s="158"/>
      <c r="AEO89" s="158"/>
      <c r="AEP89" s="158"/>
      <c r="AEQ89" s="158"/>
      <c r="AER89" s="158"/>
      <c r="AES89" s="158"/>
      <c r="AET89" s="158"/>
      <c r="AEU89" s="158"/>
      <c r="AEV89" s="158"/>
      <c r="AEW89" s="158"/>
      <c r="AEX89" s="158"/>
      <c r="AEY89" s="158"/>
      <c r="AEZ89" s="158"/>
      <c r="AFA89" s="158"/>
      <c r="AFB89" s="158"/>
      <c r="AFC89" s="158"/>
      <c r="AFD89" s="158"/>
      <c r="AFE89" s="158"/>
      <c r="AFF89" s="158"/>
      <c r="AFG89" s="158"/>
      <c r="AFH89" s="158"/>
      <c r="AFI89" s="158"/>
      <c r="AFJ89" s="158"/>
      <c r="AFK89" s="158"/>
      <c r="AFL89" s="158"/>
      <c r="AFM89" s="158"/>
      <c r="AFN89" s="158"/>
      <c r="AFO89" s="158"/>
      <c r="AFP89" s="158"/>
      <c r="AFQ89" s="158"/>
      <c r="AFR89" s="158"/>
      <c r="AFS89" s="158"/>
      <c r="AFT89" s="158"/>
      <c r="AFU89" s="158"/>
      <c r="AFV89" s="158"/>
      <c r="AFW89" s="158"/>
      <c r="AFX89" s="158"/>
      <c r="AFY89" s="158"/>
      <c r="AFZ89" s="158"/>
      <c r="AGA89" s="158"/>
      <c r="AGB89" s="158"/>
      <c r="AGC89" s="158"/>
      <c r="AGD89" s="158"/>
      <c r="AGE89" s="158"/>
      <c r="AGF89" s="158"/>
      <c r="AGG89" s="158"/>
      <c r="AGH89" s="158"/>
      <c r="AGI89" s="158"/>
      <c r="AGJ89" s="158"/>
      <c r="AGK89" s="158"/>
      <c r="AGL89" s="158"/>
      <c r="AGM89" s="158"/>
      <c r="AGN89" s="158"/>
      <c r="AGO89" s="158"/>
      <c r="AGP89" s="158"/>
      <c r="AGQ89" s="158"/>
      <c r="AGR89" s="158"/>
      <c r="AGS89" s="158"/>
      <c r="AGT89" s="158"/>
      <c r="AGU89" s="158"/>
      <c r="AGV89" s="158"/>
      <c r="AGW89" s="158"/>
      <c r="AGX89" s="158"/>
      <c r="AGY89" s="158"/>
      <c r="AGZ89" s="158"/>
      <c r="AHA89" s="158"/>
      <c r="AHB89" s="158"/>
      <c r="AHC89" s="158"/>
      <c r="AHD89" s="158"/>
      <c r="AHE89" s="158"/>
      <c r="AHF89" s="158"/>
      <c r="AHG89" s="158"/>
      <c r="AHH89" s="158"/>
      <c r="AHI89" s="158"/>
      <c r="AHJ89" s="158"/>
      <c r="AHK89" s="158"/>
      <c r="AHL89" s="158"/>
      <c r="AHM89" s="158"/>
      <c r="AHN89" s="158"/>
      <c r="AHO89" s="158"/>
      <c r="AHP89" s="158"/>
      <c r="AHQ89" s="158"/>
      <c r="AHR89" s="158"/>
      <c r="AHS89" s="158"/>
      <c r="AHT89" s="158"/>
      <c r="AHU89" s="158"/>
      <c r="AHV89" s="158"/>
      <c r="AHW89" s="158"/>
      <c r="AHX89" s="158"/>
      <c r="AHY89" s="158"/>
      <c r="AHZ89" s="158"/>
      <c r="AIA89" s="158"/>
      <c r="AIB89" s="158"/>
      <c r="AIC89" s="158"/>
      <c r="AID89" s="158"/>
      <c r="AIE89" s="158"/>
      <c r="AIF89" s="158"/>
      <c r="AIG89" s="158"/>
      <c r="AIH89" s="158"/>
      <c r="AII89" s="158"/>
      <c r="AIJ89" s="158"/>
      <c r="AIK89" s="158"/>
      <c r="AIL89" s="158"/>
      <c r="AIM89" s="158"/>
      <c r="AIN89" s="158"/>
      <c r="AIO89" s="158"/>
      <c r="AIP89" s="158"/>
      <c r="AIQ89" s="158"/>
      <c r="AIR89" s="158"/>
      <c r="AIS89" s="158"/>
      <c r="AIT89" s="158"/>
      <c r="AIU89" s="158"/>
      <c r="AIV89" s="158"/>
      <c r="AIW89" s="158"/>
      <c r="AIX89" s="158"/>
      <c r="AIY89" s="158"/>
      <c r="AIZ89" s="158"/>
      <c r="AJA89" s="158"/>
      <c r="AJB89" s="158"/>
      <c r="AJC89" s="158"/>
      <c r="AJD89" s="158"/>
      <c r="AJE89" s="158"/>
      <c r="AJF89" s="158"/>
      <c r="AJG89" s="158"/>
      <c r="AJH89" s="158"/>
      <c r="AJI89" s="158"/>
      <c r="AJJ89" s="158"/>
      <c r="AJK89" s="158"/>
      <c r="AJL89" s="158"/>
      <c r="AJM89" s="158"/>
      <c r="AJN89" s="158"/>
      <c r="AJO89" s="158"/>
      <c r="AJP89" s="158"/>
      <c r="AJQ89" s="158"/>
      <c r="AJR89" s="158"/>
      <c r="AJS89" s="158"/>
      <c r="AJT89" s="158"/>
      <c r="AJU89" s="158"/>
      <c r="AJV89" s="158"/>
      <c r="AJW89" s="158"/>
      <c r="AJX89" s="158"/>
      <c r="AJY89" s="158"/>
      <c r="AJZ89" s="158"/>
      <c r="AKA89" s="158"/>
      <c r="AKB89" s="158"/>
      <c r="AKC89" s="158"/>
      <c r="AKD89" s="158"/>
      <c r="AKE89" s="158"/>
      <c r="AKF89" s="158"/>
      <c r="AKG89" s="158"/>
      <c r="AKH89" s="158"/>
      <c r="AKI89" s="158"/>
      <c r="AKJ89" s="158"/>
      <c r="AKK89" s="158"/>
      <c r="AKL89" s="158"/>
      <c r="AKM89" s="158"/>
      <c r="AKN89" s="158"/>
      <c r="AKO89" s="158"/>
      <c r="AKP89" s="158"/>
      <c r="AKQ89" s="158"/>
      <c r="AKR89" s="158"/>
      <c r="AKS89" s="158"/>
      <c r="AKT89" s="158"/>
      <c r="AKU89" s="158"/>
      <c r="AKV89" s="158"/>
      <c r="AKW89" s="158"/>
      <c r="AKX89" s="158"/>
      <c r="AKY89" s="158"/>
      <c r="AKZ89" s="158"/>
      <c r="ALA89" s="158"/>
      <c r="ALB89" s="158"/>
      <c r="ALC89" s="158"/>
      <c r="ALD89" s="158"/>
      <c r="ALE89" s="158"/>
      <c r="ALF89" s="158"/>
      <c r="ALG89" s="158"/>
      <c r="ALH89" s="158"/>
      <c r="ALI89" s="158"/>
      <c r="ALJ89" s="158"/>
      <c r="ALK89" s="158"/>
      <c r="ALL89" s="158"/>
      <c r="ALM89" s="158"/>
      <c r="ALN89" s="158"/>
      <c r="ALO89" s="158"/>
      <c r="ALP89" s="158"/>
      <c r="ALQ89" s="158"/>
      <c r="ALR89" s="158"/>
      <c r="ALS89" s="158"/>
      <c r="ALT89" s="158"/>
      <c r="ALU89" s="158"/>
      <c r="ALV89" s="158"/>
      <c r="ALW89" s="158"/>
      <c r="ALX89" s="158"/>
      <c r="ALY89" s="158"/>
      <c r="ALZ89" s="158"/>
      <c r="AMA89" s="158"/>
      <c r="AMB89" s="158"/>
      <c r="AMC89" s="158"/>
      <c r="AMD89" s="158"/>
      <c r="AME89" s="158"/>
      <c r="AMF89" s="158"/>
      <c r="AMG89" s="158"/>
      <c r="AMH89" s="158"/>
      <c r="AMI89" s="158"/>
      <c r="AMJ89" s="158"/>
      <c r="AMK89" s="158"/>
      <c r="AML89" s="158"/>
      <c r="AMM89" s="158"/>
      <c r="AMN89" s="158"/>
      <c r="AMO89" s="158"/>
      <c r="AMP89" s="158"/>
      <c r="AMQ89" s="158"/>
      <c r="AMR89" s="158"/>
      <c r="AMS89" s="158"/>
      <c r="AMT89" s="158"/>
      <c r="AMU89" s="158"/>
      <c r="AMV89" s="158"/>
      <c r="AMW89" s="158"/>
      <c r="AMX89" s="158"/>
      <c r="AMY89" s="158"/>
      <c r="AMZ89" s="158"/>
      <c r="ANA89" s="158"/>
      <c r="ANB89" s="158"/>
      <c r="ANC89" s="158"/>
      <c r="AND89" s="158"/>
      <c r="ANE89" s="158"/>
      <c r="ANF89" s="158"/>
      <c r="ANG89" s="158"/>
      <c r="ANH89" s="158"/>
      <c r="ANI89" s="158"/>
      <c r="ANJ89" s="158"/>
      <c r="ANK89" s="158"/>
      <c r="ANL89" s="158"/>
      <c r="ANM89" s="158"/>
      <c r="ANN89" s="158"/>
      <c r="ANO89" s="158"/>
      <c r="ANP89" s="158"/>
      <c r="ANQ89" s="158"/>
      <c r="ANR89" s="158"/>
      <c r="ANS89" s="158"/>
      <c r="ANT89" s="158"/>
      <c r="ANU89" s="158"/>
      <c r="ANV89" s="158"/>
      <c r="ANW89" s="158"/>
      <c r="ANX89" s="158"/>
      <c r="ANY89" s="158"/>
      <c r="ANZ89" s="158"/>
      <c r="AOA89" s="158"/>
      <c r="AOB89" s="158"/>
      <c r="AOC89" s="158"/>
      <c r="AOD89" s="158"/>
      <c r="AOE89" s="158"/>
      <c r="AOF89" s="158"/>
      <c r="AOG89" s="158"/>
      <c r="AOH89" s="158"/>
      <c r="AOI89" s="158"/>
      <c r="AOJ89" s="158"/>
      <c r="AOK89" s="158"/>
      <c r="AOL89" s="158"/>
      <c r="AOM89" s="158"/>
      <c r="AON89" s="158"/>
      <c r="AOO89" s="158"/>
      <c r="AOP89" s="158"/>
      <c r="AOQ89" s="158"/>
      <c r="AOR89" s="158"/>
      <c r="AOS89" s="158"/>
      <c r="AOT89" s="158"/>
      <c r="AOU89" s="158"/>
      <c r="AOV89" s="158"/>
      <c r="AOW89" s="158"/>
      <c r="AOX89" s="158"/>
      <c r="AOY89" s="158"/>
      <c r="AOZ89" s="158"/>
      <c r="APA89" s="158"/>
      <c r="APB89" s="158"/>
      <c r="APC89" s="158"/>
      <c r="APD89" s="158"/>
      <c r="APE89" s="158"/>
      <c r="APF89" s="158"/>
      <c r="APG89" s="158"/>
      <c r="APH89" s="158"/>
      <c r="API89" s="158"/>
      <c r="APJ89" s="158"/>
      <c r="APK89" s="158"/>
      <c r="APL89" s="158"/>
      <c r="APM89" s="158"/>
      <c r="APN89" s="158"/>
      <c r="APO89" s="158"/>
      <c r="APP89" s="158"/>
      <c r="APQ89" s="158"/>
      <c r="APR89" s="158"/>
      <c r="APS89" s="158"/>
      <c r="APT89" s="158"/>
      <c r="APU89" s="158"/>
      <c r="APV89" s="158"/>
      <c r="APW89" s="158"/>
      <c r="APX89" s="158"/>
      <c r="APY89" s="158"/>
      <c r="APZ89" s="158"/>
      <c r="AQA89" s="158"/>
      <c r="AQB89" s="158"/>
      <c r="AQC89" s="158"/>
      <c r="AQD89" s="158"/>
      <c r="AQE89" s="158"/>
      <c r="AQF89" s="158"/>
      <c r="AQG89" s="158"/>
      <c r="AQH89" s="158"/>
      <c r="AQI89" s="158"/>
      <c r="AQJ89" s="158"/>
      <c r="AQK89" s="158"/>
      <c r="AQL89" s="158"/>
      <c r="AQM89" s="158"/>
      <c r="AQN89" s="158"/>
      <c r="AQO89" s="158"/>
      <c r="AQP89" s="158"/>
      <c r="AQQ89" s="158"/>
      <c r="AQR89" s="158"/>
      <c r="AQS89" s="158"/>
      <c r="AQT89" s="158"/>
      <c r="AQU89" s="158"/>
      <c r="AQV89" s="158"/>
      <c r="AQW89" s="158"/>
      <c r="AQX89" s="158"/>
      <c r="AQY89" s="158"/>
      <c r="AQZ89" s="158"/>
      <c r="ARA89" s="158"/>
      <c r="ARB89" s="158"/>
      <c r="ARC89" s="158"/>
      <c r="ARD89" s="158"/>
      <c r="ARE89" s="158"/>
      <c r="ARF89" s="158"/>
      <c r="ARG89" s="158"/>
      <c r="ARH89" s="158"/>
      <c r="ARI89" s="158"/>
      <c r="ARJ89" s="158"/>
      <c r="ARK89" s="158"/>
      <c r="ARL89" s="158"/>
      <c r="ARM89" s="158"/>
      <c r="ARN89" s="158"/>
      <c r="ARO89" s="158"/>
      <c r="ARP89" s="158"/>
      <c r="ARQ89" s="158"/>
      <c r="ARR89" s="158"/>
      <c r="ARS89" s="158"/>
      <c r="ART89" s="158"/>
      <c r="ARU89" s="158"/>
      <c r="ARV89" s="158"/>
      <c r="ARW89" s="158"/>
      <c r="ARX89" s="158"/>
      <c r="ARY89" s="158"/>
      <c r="ARZ89" s="158"/>
      <c r="ASA89" s="158"/>
      <c r="ASB89" s="158"/>
      <c r="ASC89" s="158"/>
      <c r="ASD89" s="158"/>
      <c r="ASE89" s="158"/>
      <c r="ASF89" s="158"/>
      <c r="ASG89" s="158"/>
      <c r="ASH89" s="158"/>
      <c r="ASI89" s="158"/>
      <c r="ASJ89" s="158"/>
      <c r="ASK89" s="158"/>
      <c r="ASL89" s="158"/>
      <c r="ASM89" s="158"/>
      <c r="ASN89" s="158"/>
      <c r="ASO89" s="158"/>
      <c r="ASP89" s="158"/>
      <c r="ASQ89" s="158"/>
      <c r="ASR89" s="158"/>
      <c r="ASS89" s="158"/>
      <c r="AST89" s="158"/>
      <c r="ASU89" s="158"/>
      <c r="ASV89" s="158"/>
      <c r="ASW89" s="158"/>
      <c r="ASX89" s="158"/>
      <c r="ASY89" s="158"/>
      <c r="ASZ89" s="158"/>
      <c r="ATA89" s="158"/>
      <c r="ATB89" s="158"/>
      <c r="ATC89" s="158"/>
      <c r="ATD89" s="158"/>
      <c r="ATE89" s="158"/>
      <c r="ATF89" s="158"/>
      <c r="ATG89" s="158"/>
      <c r="ATH89" s="158"/>
      <c r="ATI89" s="158"/>
      <c r="ATJ89" s="158"/>
      <c r="ATK89" s="158"/>
      <c r="ATL89" s="158"/>
      <c r="ATM89" s="158"/>
      <c r="ATN89" s="158"/>
      <c r="ATO89" s="158"/>
      <c r="ATP89" s="158"/>
      <c r="ATQ89" s="158"/>
      <c r="ATR89" s="158"/>
      <c r="ATS89" s="158"/>
      <c r="ATT89" s="158"/>
      <c r="ATU89" s="158"/>
      <c r="ATV89" s="158"/>
      <c r="ATW89" s="158"/>
      <c r="ATX89" s="158"/>
      <c r="ATY89" s="158"/>
      <c r="ATZ89" s="158"/>
      <c r="AUA89" s="158"/>
      <c r="AUB89" s="158"/>
      <c r="AUC89" s="158"/>
      <c r="AUD89" s="158"/>
      <c r="AUE89" s="158"/>
      <c r="AUF89" s="158"/>
      <c r="AUG89" s="158"/>
      <c r="AUH89" s="158"/>
      <c r="AUI89" s="158"/>
      <c r="AUJ89" s="158"/>
      <c r="AUK89" s="158"/>
      <c r="AUL89" s="158"/>
      <c r="AUM89" s="158"/>
      <c r="AUN89" s="158"/>
      <c r="AUO89" s="158"/>
      <c r="AUP89" s="158"/>
      <c r="AUQ89" s="158"/>
      <c r="AUR89" s="158"/>
      <c r="AUS89" s="158"/>
      <c r="AUT89" s="158"/>
      <c r="AUU89" s="158"/>
      <c r="AUV89" s="158"/>
      <c r="AUW89" s="158"/>
      <c r="AUX89" s="158"/>
      <c r="AUY89" s="158"/>
      <c r="AUZ89" s="158"/>
      <c r="AVA89" s="158"/>
      <c r="AVB89" s="158"/>
      <c r="AVC89" s="158"/>
      <c r="AVD89" s="158"/>
      <c r="AVE89" s="158"/>
      <c r="AVF89" s="158"/>
      <c r="AVG89" s="158"/>
      <c r="AVH89" s="158"/>
      <c r="AVI89" s="158"/>
      <c r="AVJ89" s="158"/>
      <c r="AVK89" s="158"/>
      <c r="AVL89" s="158"/>
      <c r="AVM89" s="158"/>
      <c r="AVN89" s="158"/>
      <c r="AVO89" s="158"/>
      <c r="AVP89" s="158"/>
      <c r="AVQ89" s="158"/>
      <c r="AVR89" s="158"/>
      <c r="AVS89" s="158"/>
      <c r="AVT89" s="158"/>
      <c r="AVU89" s="158"/>
      <c r="AVV89" s="158"/>
      <c r="AVW89" s="158"/>
      <c r="AVX89" s="158"/>
      <c r="AVY89" s="158"/>
      <c r="AVZ89" s="158"/>
      <c r="AWA89" s="158"/>
      <c r="AWB89" s="158"/>
      <c r="AWC89" s="158"/>
      <c r="AWD89" s="158"/>
      <c r="AWE89" s="158"/>
      <c r="AWF89" s="158"/>
      <c r="AWG89" s="158"/>
      <c r="AWH89" s="158"/>
      <c r="AWI89" s="158"/>
      <c r="AWJ89" s="158"/>
      <c r="AWK89" s="158"/>
      <c r="AWL89" s="158"/>
      <c r="AWM89" s="158"/>
      <c r="AWN89" s="158"/>
      <c r="AWO89" s="158"/>
      <c r="AWP89" s="158"/>
      <c r="AWQ89" s="158"/>
      <c r="AWR89" s="158"/>
      <c r="AWS89" s="158"/>
      <c r="AWT89" s="158"/>
      <c r="AWU89" s="158"/>
      <c r="AWV89" s="158"/>
      <c r="AWW89" s="158"/>
      <c r="AWX89" s="158"/>
      <c r="AWY89" s="158"/>
      <c r="AWZ89" s="158"/>
      <c r="AXA89" s="158"/>
      <c r="AXB89" s="158"/>
      <c r="AXC89" s="158"/>
      <c r="AXD89" s="158"/>
      <c r="AXE89" s="158"/>
      <c r="AXF89" s="158"/>
      <c r="AXG89" s="158"/>
      <c r="AXH89" s="158"/>
      <c r="AXI89" s="158"/>
      <c r="AXJ89" s="158"/>
      <c r="AXK89" s="158"/>
      <c r="AXL89" s="158"/>
      <c r="AXM89" s="158"/>
      <c r="AXN89" s="158"/>
      <c r="AXO89" s="158"/>
      <c r="AXP89" s="158"/>
      <c r="AXQ89" s="158"/>
      <c r="AXR89" s="158"/>
      <c r="AXS89" s="158"/>
      <c r="AXT89" s="158"/>
      <c r="AXU89" s="158"/>
      <c r="AXV89" s="158"/>
      <c r="AXW89" s="158"/>
      <c r="AXX89" s="158"/>
      <c r="AXY89" s="158"/>
      <c r="AXZ89" s="158"/>
      <c r="AYA89" s="158"/>
      <c r="AYB89" s="158"/>
      <c r="AYC89" s="158"/>
      <c r="AYD89" s="158"/>
      <c r="AYE89" s="158"/>
      <c r="AYF89" s="158"/>
      <c r="AYG89" s="158"/>
      <c r="AYH89" s="158"/>
      <c r="AYI89" s="158"/>
      <c r="AYJ89" s="158"/>
      <c r="AYK89" s="158"/>
      <c r="AYL89" s="158"/>
      <c r="AYM89" s="158"/>
      <c r="AYN89" s="158"/>
      <c r="AYO89" s="158"/>
      <c r="AYP89" s="158"/>
      <c r="AYQ89" s="158"/>
      <c r="AYR89" s="158"/>
      <c r="AYS89" s="158"/>
      <c r="AYT89" s="158"/>
      <c r="AYU89" s="158"/>
      <c r="AYV89" s="158"/>
      <c r="AYW89" s="158"/>
      <c r="AYX89" s="158"/>
      <c r="AYY89" s="158"/>
      <c r="AYZ89" s="158"/>
      <c r="AZA89" s="158"/>
      <c r="AZB89" s="158"/>
      <c r="AZC89" s="158"/>
      <c r="AZD89" s="158"/>
      <c r="AZE89" s="158"/>
      <c r="AZF89" s="158"/>
      <c r="AZG89" s="158"/>
      <c r="AZH89" s="158"/>
      <c r="AZI89" s="158"/>
      <c r="AZJ89" s="158"/>
      <c r="AZK89" s="158"/>
      <c r="AZL89" s="158"/>
      <c r="AZM89" s="158"/>
      <c r="AZN89" s="158"/>
      <c r="AZO89" s="158"/>
      <c r="AZP89" s="158"/>
      <c r="AZQ89" s="158"/>
      <c r="AZR89" s="158"/>
      <c r="AZS89" s="158"/>
      <c r="AZT89" s="158"/>
      <c r="AZU89" s="158"/>
      <c r="AZV89" s="158"/>
      <c r="AZW89" s="158"/>
      <c r="AZX89" s="158"/>
      <c r="AZY89" s="158"/>
      <c r="AZZ89" s="158"/>
      <c r="BAA89" s="158"/>
      <c r="BAB89" s="158"/>
      <c r="BAC89" s="158"/>
      <c r="BAD89" s="158"/>
      <c r="BAE89" s="158"/>
      <c r="BAF89" s="158"/>
      <c r="BAG89" s="158"/>
      <c r="BAH89" s="158"/>
      <c r="BAI89" s="158"/>
      <c r="BAJ89" s="158"/>
      <c r="BAK89" s="158"/>
      <c r="BAL89" s="158"/>
      <c r="BAM89" s="158"/>
      <c r="BAN89" s="158"/>
      <c r="BAO89" s="158"/>
      <c r="BAP89" s="158"/>
      <c r="BAQ89" s="158"/>
      <c r="BAR89" s="158"/>
      <c r="BAS89" s="158"/>
      <c r="BAT89" s="158"/>
      <c r="BAU89" s="158"/>
      <c r="BAV89" s="158"/>
      <c r="BAW89" s="158"/>
      <c r="BAX89" s="158"/>
      <c r="BAY89" s="158"/>
      <c r="BAZ89" s="158"/>
      <c r="BBA89" s="158"/>
      <c r="BBB89" s="158"/>
      <c r="BBC89" s="158"/>
      <c r="BBD89" s="158"/>
      <c r="BBE89" s="158"/>
      <c r="BBF89" s="158"/>
      <c r="BBG89" s="158"/>
      <c r="BBH89" s="158"/>
      <c r="BBI89" s="158"/>
      <c r="BBJ89" s="158"/>
      <c r="BBK89" s="158"/>
      <c r="BBL89" s="158"/>
      <c r="BBM89" s="158"/>
      <c r="BBN89" s="158"/>
      <c r="BBO89" s="158"/>
      <c r="BBP89" s="158"/>
      <c r="BBQ89" s="158"/>
      <c r="BBR89" s="158"/>
      <c r="BBS89" s="158"/>
      <c r="BBT89" s="158"/>
      <c r="BBU89" s="158"/>
      <c r="BBV89" s="158"/>
      <c r="BBW89" s="158"/>
      <c r="BBX89" s="158"/>
      <c r="BBY89" s="158"/>
      <c r="BBZ89" s="158"/>
      <c r="BCA89" s="158"/>
      <c r="BCB89" s="158"/>
      <c r="BCC89" s="158"/>
      <c r="BCD89" s="158"/>
      <c r="BCE89" s="158"/>
      <c r="BCF89" s="158"/>
      <c r="BCG89" s="158"/>
      <c r="BCH89" s="158"/>
      <c r="BCI89" s="158"/>
      <c r="BCJ89" s="158"/>
      <c r="BCK89" s="158"/>
      <c r="BCL89" s="158"/>
      <c r="BCM89" s="158"/>
      <c r="BCN89" s="158"/>
      <c r="BCO89" s="158"/>
      <c r="BCP89" s="158"/>
      <c r="BCQ89" s="158"/>
      <c r="BCR89" s="158"/>
      <c r="BCS89" s="158"/>
      <c r="BCT89" s="158"/>
      <c r="BCU89" s="158"/>
      <c r="BCV89" s="158"/>
      <c r="BCW89" s="158"/>
      <c r="BCX89" s="158"/>
      <c r="BCY89" s="158"/>
      <c r="BCZ89" s="158"/>
      <c r="BDA89" s="158"/>
      <c r="BDB89" s="158"/>
      <c r="BDC89" s="158"/>
      <c r="BDD89" s="158"/>
      <c r="BDE89" s="158"/>
      <c r="BDF89" s="158"/>
      <c r="BDG89" s="158"/>
      <c r="BDH89" s="158"/>
      <c r="BDI89" s="158"/>
      <c r="BDJ89" s="158"/>
      <c r="BDK89" s="158"/>
      <c r="BDL89" s="158"/>
      <c r="BDM89" s="158"/>
      <c r="BDN89" s="158"/>
      <c r="BDO89" s="158"/>
      <c r="BDP89" s="158"/>
      <c r="BDQ89" s="158"/>
      <c r="BDR89" s="158"/>
      <c r="BDS89" s="158"/>
      <c r="BDT89" s="158"/>
      <c r="BDU89" s="158"/>
      <c r="BDV89" s="158"/>
      <c r="BDW89" s="158"/>
      <c r="BDX89" s="158"/>
      <c r="BDY89" s="158"/>
      <c r="BDZ89" s="158"/>
      <c r="BEA89" s="158"/>
      <c r="BEB89" s="158"/>
      <c r="BEC89" s="158"/>
      <c r="BED89" s="158"/>
      <c r="BEE89" s="158"/>
      <c r="BEF89" s="158"/>
      <c r="BEG89" s="158"/>
      <c r="BEH89" s="158"/>
      <c r="BEI89" s="158"/>
      <c r="BEJ89" s="158"/>
      <c r="BEK89" s="158"/>
      <c r="BEL89" s="158"/>
      <c r="BEM89" s="158"/>
      <c r="BEN89" s="158"/>
      <c r="BEO89" s="158"/>
      <c r="BEP89" s="158"/>
      <c r="BEQ89" s="158"/>
      <c r="BER89" s="158"/>
      <c r="BES89" s="158"/>
      <c r="BET89" s="158"/>
      <c r="BEU89" s="158"/>
      <c r="BEV89" s="158"/>
      <c r="BEW89" s="158"/>
      <c r="BEX89" s="158"/>
      <c r="BEY89" s="158"/>
      <c r="BEZ89" s="158"/>
      <c r="BFA89" s="158"/>
      <c r="BFB89" s="158"/>
      <c r="BFC89" s="158"/>
      <c r="BFD89" s="158"/>
      <c r="BFE89" s="158"/>
      <c r="BFF89" s="158"/>
      <c r="BFG89" s="158"/>
      <c r="BFH89" s="158"/>
      <c r="BFI89" s="158"/>
      <c r="BFJ89" s="158"/>
      <c r="BFK89" s="158"/>
      <c r="BFL89" s="158"/>
      <c r="BFM89" s="158"/>
      <c r="BFN89" s="158"/>
      <c r="BFO89" s="158"/>
      <c r="BFP89" s="158"/>
      <c r="BFQ89" s="158"/>
      <c r="BFR89" s="158"/>
      <c r="BFS89" s="158"/>
      <c r="BFT89" s="158"/>
      <c r="BFU89" s="158"/>
      <c r="BFV89" s="158"/>
      <c r="BFW89" s="158"/>
      <c r="BFX89" s="158"/>
      <c r="BFY89" s="158"/>
      <c r="BFZ89" s="158"/>
      <c r="BGA89" s="158"/>
      <c r="BGB89" s="158"/>
      <c r="BGC89" s="158"/>
      <c r="BGD89" s="158"/>
      <c r="BGE89" s="158"/>
      <c r="BGF89" s="158"/>
      <c r="BGG89" s="158"/>
      <c r="BGH89" s="158"/>
      <c r="BGI89" s="158"/>
      <c r="BGJ89" s="158"/>
      <c r="BGK89" s="158"/>
      <c r="BGL89" s="158"/>
      <c r="BGM89" s="158"/>
      <c r="BGN89" s="158"/>
      <c r="BGO89" s="158"/>
      <c r="BGP89" s="158"/>
      <c r="BGQ89" s="158"/>
      <c r="BGR89" s="158"/>
      <c r="BGS89" s="158"/>
      <c r="BGT89" s="158"/>
      <c r="BGU89" s="158"/>
      <c r="BGV89" s="158"/>
      <c r="BGW89" s="158"/>
      <c r="BGX89" s="158"/>
      <c r="BGY89" s="158"/>
      <c r="BGZ89" s="158"/>
      <c r="BHA89" s="158"/>
      <c r="BHB89" s="158"/>
      <c r="BHC89" s="158"/>
      <c r="BHD89" s="158"/>
      <c r="BHE89" s="158"/>
      <c r="BHF89" s="158"/>
      <c r="BHG89" s="158"/>
      <c r="BHH89" s="158"/>
      <c r="BHI89" s="158"/>
      <c r="BHJ89" s="158"/>
      <c r="BHK89" s="158"/>
      <c r="BHL89" s="158"/>
      <c r="BHM89" s="158"/>
      <c r="BHN89" s="158"/>
      <c r="BHO89" s="158"/>
      <c r="BHP89" s="158"/>
      <c r="BHQ89" s="158"/>
      <c r="BHR89" s="158"/>
      <c r="BHS89" s="158"/>
      <c r="BHT89" s="158"/>
      <c r="BHU89" s="158"/>
      <c r="BHV89" s="158"/>
      <c r="BHW89" s="158"/>
      <c r="BHX89" s="158"/>
      <c r="BHY89" s="158"/>
      <c r="BHZ89" s="158"/>
      <c r="BIA89" s="158"/>
      <c r="BIB89" s="158"/>
      <c r="BIC89" s="158"/>
      <c r="BID89" s="158"/>
      <c r="BIE89" s="158"/>
      <c r="BIF89" s="158"/>
      <c r="BIG89" s="158"/>
      <c r="BIH89" s="158"/>
      <c r="BII89" s="158"/>
      <c r="BIJ89" s="158"/>
      <c r="BIK89" s="158"/>
      <c r="BIL89" s="158"/>
      <c r="BIM89" s="158"/>
      <c r="BIN89" s="158"/>
      <c r="BIO89" s="158"/>
      <c r="BIP89" s="158"/>
      <c r="BIQ89" s="158"/>
      <c r="BIR89" s="158"/>
      <c r="BIS89" s="158"/>
      <c r="BIT89" s="158"/>
      <c r="BIU89" s="158"/>
      <c r="BIV89" s="158"/>
      <c r="BIW89" s="158"/>
      <c r="BIX89" s="158"/>
      <c r="BIY89" s="158"/>
      <c r="BIZ89" s="158"/>
      <c r="BJA89" s="158"/>
      <c r="BJB89" s="158"/>
      <c r="BJC89" s="158"/>
      <c r="BJD89" s="158"/>
      <c r="BJE89" s="158"/>
      <c r="BJF89" s="158"/>
      <c r="BJG89" s="158"/>
      <c r="BJH89" s="158"/>
      <c r="BJI89" s="158"/>
      <c r="BJJ89" s="158"/>
      <c r="BJK89" s="158"/>
      <c r="BJL89" s="158"/>
      <c r="BJM89" s="158"/>
      <c r="BJN89" s="158"/>
      <c r="BJO89" s="158"/>
      <c r="BJP89" s="158"/>
      <c r="BJQ89" s="158"/>
      <c r="BJR89" s="158"/>
      <c r="BJS89" s="158"/>
      <c r="BJT89" s="158"/>
      <c r="BJU89" s="158"/>
      <c r="BJV89" s="158"/>
      <c r="BJW89" s="158"/>
      <c r="BJX89" s="158"/>
      <c r="BJY89" s="158"/>
      <c r="BJZ89" s="158"/>
      <c r="BKA89" s="158"/>
      <c r="BKB89" s="158"/>
      <c r="BKC89" s="158"/>
      <c r="BKD89" s="158"/>
      <c r="BKE89" s="158"/>
      <c r="BKF89" s="158"/>
      <c r="BKG89" s="158"/>
      <c r="BKH89" s="158"/>
      <c r="BKI89" s="158"/>
      <c r="BKJ89" s="158"/>
      <c r="BKK89" s="158"/>
      <c r="BKL89" s="158"/>
      <c r="BKM89" s="158"/>
      <c r="BKN89" s="158"/>
      <c r="BKO89" s="158"/>
      <c r="BKP89" s="158"/>
      <c r="BKQ89" s="158"/>
      <c r="BKR89" s="158"/>
      <c r="BKS89" s="158"/>
      <c r="BKT89" s="158"/>
      <c r="BKU89" s="158"/>
      <c r="BKV89" s="158"/>
      <c r="BKW89" s="158"/>
      <c r="BKX89" s="158"/>
      <c r="BKY89" s="158"/>
      <c r="BKZ89" s="158"/>
      <c r="BLA89" s="158"/>
      <c r="BLB89" s="158"/>
      <c r="BLC89" s="158"/>
      <c r="BLD89" s="158"/>
      <c r="BLE89" s="158"/>
      <c r="BLF89" s="158"/>
      <c r="BLG89" s="158"/>
      <c r="BLH89" s="158"/>
      <c r="BLI89" s="158"/>
      <c r="BLJ89" s="158"/>
      <c r="BLK89" s="158"/>
      <c r="BLL89" s="158"/>
      <c r="BLM89" s="158"/>
      <c r="BLN89" s="158"/>
      <c r="BLO89" s="158"/>
      <c r="BLP89" s="158"/>
      <c r="BLQ89" s="158"/>
      <c r="BLR89" s="158"/>
      <c r="BLS89" s="158"/>
      <c r="BLT89" s="158"/>
      <c r="BLU89" s="158"/>
      <c r="BLV89" s="158"/>
      <c r="BLW89" s="158"/>
      <c r="BLX89" s="158"/>
      <c r="BLY89" s="158"/>
      <c r="BLZ89" s="158"/>
      <c r="BMA89" s="158"/>
      <c r="BMB89" s="158"/>
      <c r="BMC89" s="158"/>
      <c r="BMD89" s="158"/>
      <c r="BME89" s="158"/>
      <c r="BMF89" s="158"/>
      <c r="BMG89" s="158"/>
      <c r="BMH89" s="158"/>
      <c r="BMI89" s="158"/>
      <c r="BMJ89" s="158"/>
      <c r="BMK89" s="158"/>
      <c r="BML89" s="158"/>
      <c r="BMM89" s="158"/>
      <c r="BMN89" s="158"/>
      <c r="BMO89" s="158"/>
      <c r="BMP89" s="158"/>
      <c r="BMQ89" s="158"/>
      <c r="BMR89" s="158"/>
      <c r="BMS89" s="158"/>
      <c r="BMT89" s="158"/>
      <c r="BMU89" s="158"/>
      <c r="BMV89" s="158"/>
      <c r="BMW89" s="158"/>
      <c r="BMX89" s="158"/>
      <c r="BMY89" s="158"/>
      <c r="BMZ89" s="158"/>
      <c r="BNA89" s="158"/>
      <c r="BNB89" s="158"/>
      <c r="BNC89" s="158"/>
      <c r="BND89" s="158"/>
      <c r="BNE89" s="158"/>
      <c r="BNF89" s="158"/>
      <c r="BNG89" s="158"/>
      <c r="BNH89" s="158"/>
      <c r="BNI89" s="158"/>
      <c r="BNJ89" s="158"/>
      <c r="BNK89" s="158"/>
      <c r="BNL89" s="158"/>
      <c r="BNM89" s="158"/>
      <c r="BNN89" s="158"/>
      <c r="BNO89" s="158"/>
      <c r="BNP89" s="158"/>
      <c r="BNQ89" s="158"/>
      <c r="BNR89" s="158"/>
      <c r="BNS89" s="158"/>
      <c r="BNT89" s="158"/>
      <c r="BNU89" s="158"/>
      <c r="BNV89" s="158"/>
      <c r="BNW89" s="158"/>
      <c r="BNX89" s="158"/>
      <c r="BNY89" s="158"/>
      <c r="BNZ89" s="158"/>
      <c r="BOA89" s="158"/>
      <c r="BOB89" s="158"/>
      <c r="BOC89" s="158"/>
      <c r="BOD89" s="158"/>
      <c r="BOE89" s="158"/>
      <c r="BOF89" s="158"/>
      <c r="BOG89" s="158"/>
      <c r="BOH89" s="158"/>
      <c r="BOI89" s="158"/>
      <c r="BOJ89" s="158"/>
      <c r="BOK89" s="158"/>
      <c r="BOL89" s="158"/>
      <c r="BOM89" s="158"/>
      <c r="BON89" s="158"/>
      <c r="BOO89" s="158"/>
      <c r="BOP89" s="158"/>
      <c r="BOQ89" s="158"/>
      <c r="BOR89" s="158"/>
      <c r="BOS89" s="158"/>
      <c r="BOT89" s="158"/>
      <c r="BOU89" s="158"/>
      <c r="BOV89" s="158"/>
      <c r="BOW89" s="158"/>
      <c r="BOX89" s="158"/>
      <c r="BOY89" s="158"/>
      <c r="BOZ89" s="158"/>
      <c r="BPA89" s="158"/>
      <c r="BPB89" s="158"/>
      <c r="BPC89" s="158"/>
      <c r="BPD89" s="158"/>
      <c r="BPE89" s="158"/>
      <c r="BPF89" s="158"/>
      <c r="BPG89" s="158"/>
      <c r="BPH89" s="158"/>
      <c r="BPI89" s="158"/>
      <c r="BPJ89" s="158"/>
      <c r="BPK89" s="158"/>
      <c r="BPL89" s="158"/>
      <c r="BPM89" s="158"/>
      <c r="BPN89" s="158"/>
      <c r="BPO89" s="158"/>
      <c r="BPP89" s="158"/>
      <c r="BPQ89" s="158"/>
      <c r="BPR89" s="158"/>
      <c r="BPS89" s="158"/>
      <c r="BPT89" s="158"/>
      <c r="BPU89" s="158"/>
      <c r="BPV89" s="158"/>
      <c r="BPW89" s="158"/>
      <c r="BPX89" s="158"/>
      <c r="BPY89" s="158"/>
      <c r="BPZ89" s="158"/>
      <c r="BQA89" s="158"/>
      <c r="BQB89" s="158"/>
      <c r="BQC89" s="158"/>
      <c r="BQD89" s="158"/>
      <c r="BQE89" s="158"/>
      <c r="BQF89" s="158"/>
      <c r="BQG89" s="158"/>
      <c r="BQH89" s="158"/>
      <c r="BQI89" s="158"/>
      <c r="BQJ89" s="158"/>
      <c r="BQK89" s="158"/>
      <c r="BQL89" s="158"/>
      <c r="BQM89" s="158"/>
      <c r="BQN89" s="158"/>
      <c r="BQO89" s="158"/>
      <c r="BQP89" s="158"/>
      <c r="BQQ89" s="158"/>
      <c r="BQR89" s="158"/>
      <c r="BQS89" s="158"/>
      <c r="BQT89" s="158"/>
      <c r="BQU89" s="158"/>
      <c r="BQV89" s="158"/>
      <c r="BQW89" s="158"/>
      <c r="BQX89" s="158"/>
      <c r="BQY89" s="158"/>
      <c r="BQZ89" s="158"/>
      <c r="BRA89" s="158"/>
      <c r="BRB89" s="158"/>
      <c r="BRC89" s="158"/>
      <c r="BRD89" s="158"/>
      <c r="BRE89" s="158"/>
      <c r="BRF89" s="158"/>
      <c r="BRG89" s="158"/>
      <c r="BRH89" s="158"/>
      <c r="BRI89" s="158"/>
      <c r="BRJ89" s="158"/>
      <c r="BRK89" s="158"/>
      <c r="BRL89" s="158"/>
      <c r="BRM89" s="158"/>
      <c r="BRN89" s="158"/>
      <c r="BRO89" s="158"/>
      <c r="BRP89" s="158"/>
      <c r="BRQ89" s="158"/>
      <c r="BRR89" s="158"/>
      <c r="BRS89" s="158"/>
      <c r="BRT89" s="158"/>
      <c r="BRU89" s="158"/>
      <c r="BRV89" s="158"/>
      <c r="BRW89" s="158"/>
      <c r="BRX89" s="158"/>
      <c r="BRY89" s="158"/>
      <c r="BRZ89" s="158"/>
      <c r="BSA89" s="158"/>
      <c r="BSB89" s="158"/>
      <c r="BSC89" s="158"/>
      <c r="BSD89" s="158"/>
      <c r="BSE89" s="158"/>
      <c r="BSF89" s="158"/>
      <c r="BSG89" s="158"/>
      <c r="BSH89" s="158"/>
      <c r="BSI89" s="158"/>
      <c r="BSJ89" s="158"/>
      <c r="BSK89" s="158"/>
      <c r="BSL89" s="158"/>
      <c r="BSM89" s="158"/>
      <c r="BSN89" s="158"/>
      <c r="BSO89" s="158"/>
      <c r="BSP89" s="158"/>
      <c r="BSQ89" s="158"/>
      <c r="BSR89" s="158"/>
      <c r="BSS89" s="158"/>
      <c r="BST89" s="158"/>
      <c r="BSU89" s="158"/>
      <c r="BSV89" s="158"/>
      <c r="BSW89" s="158"/>
      <c r="BSX89" s="158"/>
      <c r="BSY89" s="158"/>
      <c r="BSZ89" s="158"/>
      <c r="BTA89" s="158"/>
      <c r="BTB89" s="158"/>
      <c r="BTC89" s="158"/>
      <c r="BTD89" s="158"/>
      <c r="BTE89" s="158"/>
      <c r="BTF89" s="158"/>
      <c r="BTG89" s="158"/>
      <c r="BTH89" s="158"/>
      <c r="BTI89" s="158"/>
      <c r="BTJ89" s="158"/>
      <c r="BTK89" s="158"/>
      <c r="BTL89" s="158"/>
      <c r="BTM89" s="158"/>
      <c r="BTN89" s="158"/>
      <c r="BTO89" s="158"/>
      <c r="BTP89" s="158"/>
      <c r="BTQ89" s="158"/>
      <c r="BTR89" s="158"/>
      <c r="BTS89" s="158"/>
      <c r="BTT89" s="158"/>
      <c r="BTU89" s="158"/>
      <c r="BTV89" s="158"/>
      <c r="BTW89" s="158"/>
      <c r="BTX89" s="158"/>
      <c r="BTY89" s="158"/>
      <c r="BTZ89" s="158"/>
      <c r="BUA89" s="158"/>
      <c r="BUB89" s="158"/>
      <c r="BUC89" s="158"/>
      <c r="BUD89" s="158"/>
      <c r="BUE89" s="158"/>
      <c r="BUF89" s="158"/>
      <c r="BUG89" s="158"/>
      <c r="BUH89" s="158"/>
      <c r="BUI89" s="158"/>
      <c r="BUJ89" s="158"/>
      <c r="BUK89" s="158"/>
      <c r="BUL89" s="158"/>
      <c r="BUM89" s="158"/>
      <c r="BUN89" s="158"/>
      <c r="BUO89" s="158"/>
      <c r="BUP89" s="158"/>
      <c r="BUQ89" s="158"/>
      <c r="BUR89" s="158"/>
      <c r="BUS89" s="158"/>
      <c r="BUT89" s="158"/>
      <c r="BUU89" s="158"/>
      <c r="BUV89" s="158"/>
      <c r="BUW89" s="158"/>
      <c r="BUX89" s="158"/>
      <c r="BUY89" s="158"/>
      <c r="BUZ89" s="158"/>
      <c r="BVA89" s="158"/>
      <c r="BVB89" s="158"/>
      <c r="BVC89" s="158"/>
      <c r="BVD89" s="158"/>
      <c r="BVE89" s="158"/>
      <c r="BVF89" s="158"/>
      <c r="BVG89" s="158"/>
      <c r="BVH89" s="158"/>
      <c r="BVI89" s="158"/>
      <c r="BVJ89" s="158"/>
      <c r="BVK89" s="158"/>
      <c r="BVL89" s="158"/>
      <c r="BVM89" s="158"/>
      <c r="BVN89" s="158"/>
      <c r="BVO89" s="158"/>
      <c r="BVP89" s="158"/>
      <c r="BVQ89" s="158"/>
      <c r="BVR89" s="158"/>
      <c r="BVS89" s="158"/>
      <c r="BVT89" s="158"/>
      <c r="BVU89" s="158"/>
      <c r="BVV89" s="158"/>
      <c r="BVW89" s="158"/>
      <c r="BVX89" s="158"/>
      <c r="BVY89" s="158"/>
      <c r="BVZ89" s="158"/>
      <c r="BWA89" s="158"/>
      <c r="BWB89" s="158"/>
      <c r="BWC89" s="158"/>
      <c r="BWD89" s="158"/>
      <c r="BWE89" s="158"/>
      <c r="BWF89" s="158"/>
      <c r="BWG89" s="158"/>
      <c r="BWH89" s="158"/>
      <c r="BWI89" s="158"/>
      <c r="BWJ89" s="158"/>
      <c r="BWK89" s="158"/>
      <c r="BWL89" s="158"/>
      <c r="BWM89" s="158"/>
      <c r="BWN89" s="158"/>
      <c r="BWO89" s="158"/>
      <c r="BWP89" s="158"/>
      <c r="BWQ89" s="158"/>
      <c r="BWR89" s="158"/>
      <c r="BWS89" s="158"/>
      <c r="BWT89" s="158"/>
      <c r="BWU89" s="158"/>
      <c r="BWV89" s="158"/>
      <c r="BWW89" s="158"/>
      <c r="BWX89" s="158"/>
      <c r="BWY89" s="158"/>
      <c r="BWZ89" s="158"/>
      <c r="BXA89" s="158"/>
      <c r="BXB89" s="158"/>
      <c r="BXC89" s="158"/>
      <c r="BXD89" s="158"/>
      <c r="BXE89" s="158"/>
      <c r="BXF89" s="158"/>
      <c r="BXG89" s="158"/>
      <c r="BXH89" s="158"/>
      <c r="BXI89" s="158"/>
      <c r="BXJ89" s="158"/>
      <c r="BXK89" s="158"/>
      <c r="BXL89" s="158"/>
      <c r="BXM89" s="158"/>
      <c r="BXN89" s="158"/>
      <c r="BXO89" s="158"/>
      <c r="BXP89" s="158"/>
      <c r="BXQ89" s="158"/>
      <c r="BXR89" s="158"/>
      <c r="BXS89" s="158"/>
      <c r="BXT89" s="158"/>
      <c r="BXU89" s="158"/>
      <c r="BXV89" s="158"/>
      <c r="BXW89" s="158"/>
      <c r="BXX89" s="158"/>
      <c r="BXY89" s="158"/>
      <c r="BXZ89" s="158"/>
      <c r="BYA89" s="158"/>
      <c r="BYB89" s="158"/>
      <c r="BYC89" s="158"/>
      <c r="BYD89" s="158"/>
      <c r="BYE89" s="158"/>
      <c r="BYF89" s="158"/>
      <c r="BYG89" s="158"/>
      <c r="BYH89" s="158"/>
      <c r="BYI89" s="158"/>
      <c r="BYJ89" s="158"/>
      <c r="BYK89" s="158"/>
      <c r="BYL89" s="158"/>
      <c r="BYM89" s="158"/>
      <c r="BYN89" s="158"/>
      <c r="BYO89" s="158"/>
      <c r="BYP89" s="158"/>
      <c r="BYQ89" s="158"/>
      <c r="BYR89" s="158"/>
      <c r="BYS89" s="158"/>
      <c r="BYT89" s="158"/>
      <c r="BYU89" s="158"/>
      <c r="BYV89" s="158"/>
      <c r="BYW89" s="158"/>
      <c r="BYX89" s="158"/>
      <c r="BYY89" s="158"/>
      <c r="BYZ89" s="158"/>
      <c r="BZA89" s="158"/>
      <c r="BZB89" s="158"/>
      <c r="BZC89" s="158"/>
      <c r="BZD89" s="158"/>
      <c r="BZE89" s="158"/>
      <c r="BZF89" s="158"/>
      <c r="BZG89" s="158"/>
      <c r="BZH89" s="158"/>
      <c r="BZI89" s="158"/>
      <c r="BZJ89" s="158"/>
      <c r="BZK89" s="158"/>
      <c r="BZL89" s="158"/>
      <c r="BZM89" s="158"/>
      <c r="BZN89" s="158"/>
      <c r="BZO89" s="158"/>
      <c r="BZP89" s="158"/>
      <c r="BZQ89" s="158"/>
      <c r="BZR89" s="158"/>
      <c r="BZS89" s="158"/>
      <c r="BZT89" s="158"/>
      <c r="BZU89" s="158"/>
      <c r="BZV89" s="158"/>
      <c r="BZW89" s="158"/>
      <c r="BZX89" s="158"/>
      <c r="BZY89" s="158"/>
      <c r="BZZ89" s="158"/>
      <c r="CAA89" s="158"/>
      <c r="CAB89" s="158"/>
      <c r="CAC89" s="158"/>
      <c r="CAD89" s="158"/>
      <c r="CAE89" s="158"/>
      <c r="CAF89" s="158"/>
      <c r="CAG89" s="158"/>
      <c r="CAH89" s="158"/>
      <c r="CAI89" s="158"/>
      <c r="CAJ89" s="158"/>
      <c r="CAK89" s="158"/>
      <c r="CAL89" s="158"/>
      <c r="CAM89" s="158"/>
      <c r="CAN89" s="158"/>
      <c r="CAO89" s="158"/>
      <c r="CAP89" s="158"/>
      <c r="CAQ89" s="158"/>
      <c r="CAR89" s="158"/>
      <c r="CAS89" s="158"/>
      <c r="CAT89" s="158"/>
      <c r="CAU89" s="158"/>
      <c r="CAV89" s="158"/>
      <c r="CAW89" s="158"/>
      <c r="CAX89" s="158"/>
      <c r="CAY89" s="158"/>
      <c r="CAZ89" s="158"/>
      <c r="CBA89" s="158"/>
      <c r="CBB89" s="158"/>
      <c r="CBC89" s="158"/>
      <c r="CBD89" s="158"/>
      <c r="CBE89" s="158"/>
      <c r="CBF89" s="158"/>
      <c r="CBG89" s="158"/>
      <c r="CBH89" s="158"/>
      <c r="CBI89" s="158"/>
      <c r="CBJ89" s="158"/>
      <c r="CBK89" s="158"/>
      <c r="CBL89" s="158"/>
      <c r="CBM89" s="158"/>
      <c r="CBN89" s="158"/>
      <c r="CBO89" s="158"/>
      <c r="CBP89" s="158"/>
      <c r="CBQ89" s="158"/>
      <c r="CBR89" s="158"/>
      <c r="CBS89" s="158"/>
      <c r="CBT89" s="158"/>
      <c r="CBU89" s="158"/>
      <c r="CBV89" s="158"/>
      <c r="CBW89" s="158"/>
      <c r="CBX89" s="158"/>
      <c r="CBY89" s="158"/>
      <c r="CBZ89" s="158"/>
      <c r="CCA89" s="158"/>
      <c r="CCB89" s="158"/>
      <c r="CCC89" s="158"/>
      <c r="CCD89" s="158"/>
      <c r="CCE89" s="158"/>
      <c r="CCF89" s="158"/>
      <c r="CCG89" s="158"/>
      <c r="CCH89" s="158"/>
      <c r="CCI89" s="158"/>
      <c r="CCJ89" s="158"/>
      <c r="CCK89" s="158"/>
      <c r="CCL89" s="158"/>
      <c r="CCM89" s="158"/>
      <c r="CCN89" s="158"/>
      <c r="CCO89" s="158"/>
      <c r="CCP89" s="158"/>
      <c r="CCQ89" s="158"/>
      <c r="CCR89" s="158"/>
      <c r="CCS89" s="158"/>
      <c r="CCT89" s="158"/>
      <c r="CCU89" s="158"/>
      <c r="CCV89" s="158"/>
      <c r="CCW89" s="158"/>
      <c r="CCX89" s="158"/>
      <c r="CCY89" s="158"/>
      <c r="CCZ89" s="158"/>
      <c r="CDA89" s="158"/>
      <c r="CDB89" s="158"/>
      <c r="CDC89" s="158"/>
      <c r="CDD89" s="158"/>
      <c r="CDE89" s="158"/>
      <c r="CDF89" s="158"/>
      <c r="CDG89" s="158"/>
      <c r="CDH89" s="158"/>
      <c r="CDI89" s="158"/>
      <c r="CDJ89" s="158"/>
      <c r="CDK89" s="158"/>
      <c r="CDL89" s="158"/>
      <c r="CDM89" s="158"/>
      <c r="CDN89" s="158"/>
      <c r="CDO89" s="158"/>
      <c r="CDP89" s="158"/>
      <c r="CDQ89" s="158"/>
      <c r="CDR89" s="158"/>
      <c r="CDS89" s="158"/>
      <c r="CDT89" s="158"/>
      <c r="CDU89" s="158"/>
      <c r="CDV89" s="158"/>
      <c r="CDW89" s="158"/>
      <c r="CDX89" s="158"/>
      <c r="CDY89" s="158"/>
      <c r="CDZ89" s="158"/>
      <c r="CEA89" s="158"/>
      <c r="CEB89" s="158"/>
      <c r="CEC89" s="158"/>
      <c r="CED89" s="158"/>
      <c r="CEE89" s="158"/>
      <c r="CEF89" s="158"/>
      <c r="CEG89" s="158"/>
      <c r="CEH89" s="158"/>
      <c r="CEI89" s="158"/>
      <c r="CEJ89" s="158"/>
      <c r="CEK89" s="158"/>
      <c r="CEL89" s="158"/>
      <c r="CEM89" s="158"/>
      <c r="CEN89" s="158"/>
      <c r="CEO89" s="158"/>
      <c r="CEP89" s="158"/>
      <c r="CEQ89" s="158"/>
      <c r="CER89" s="158"/>
      <c r="CES89" s="158"/>
      <c r="CET89" s="158"/>
      <c r="CEU89" s="158"/>
      <c r="CEV89" s="158"/>
      <c r="CEW89" s="158"/>
      <c r="CEX89" s="158"/>
      <c r="CEY89" s="158"/>
      <c r="CEZ89" s="158"/>
      <c r="CFA89" s="158"/>
      <c r="CFB89" s="158"/>
      <c r="CFC89" s="158"/>
      <c r="CFD89" s="158"/>
      <c r="CFE89" s="158"/>
      <c r="CFF89" s="158"/>
      <c r="CFG89" s="158"/>
      <c r="CFH89" s="158"/>
      <c r="CFI89" s="158"/>
      <c r="CFJ89" s="158"/>
      <c r="CFK89" s="158"/>
      <c r="CFL89" s="158"/>
      <c r="CFM89" s="158"/>
      <c r="CFN89" s="158"/>
      <c r="CFO89" s="158"/>
      <c r="CFP89" s="158"/>
      <c r="CFQ89" s="158"/>
      <c r="CFR89" s="158"/>
      <c r="CFS89" s="158"/>
      <c r="CFT89" s="158"/>
      <c r="CFU89" s="158"/>
      <c r="CFV89" s="158"/>
      <c r="CFW89" s="158"/>
      <c r="CFX89" s="158"/>
      <c r="CFY89" s="158"/>
      <c r="CFZ89" s="158"/>
      <c r="CGA89" s="158"/>
      <c r="CGB89" s="158"/>
      <c r="CGC89" s="158"/>
      <c r="CGD89" s="158"/>
      <c r="CGE89" s="158"/>
      <c r="CGF89" s="158"/>
      <c r="CGG89" s="158"/>
      <c r="CGH89" s="158"/>
      <c r="CGI89" s="158"/>
      <c r="CGJ89" s="158"/>
      <c r="CGK89" s="158"/>
      <c r="CGL89" s="158"/>
      <c r="CGM89" s="158"/>
      <c r="CGN89" s="158"/>
      <c r="CGO89" s="158"/>
      <c r="CGP89" s="158"/>
      <c r="CGQ89" s="158"/>
      <c r="CGR89" s="158"/>
      <c r="CGS89" s="158"/>
      <c r="CGT89" s="158"/>
      <c r="CGU89" s="158"/>
      <c r="CGV89" s="158"/>
      <c r="CGW89" s="158"/>
      <c r="CGX89" s="158"/>
      <c r="CGY89" s="158"/>
      <c r="CGZ89" s="158"/>
      <c r="CHA89" s="158"/>
      <c r="CHB89" s="158"/>
      <c r="CHC89" s="158"/>
      <c r="CHD89" s="158"/>
      <c r="CHE89" s="158"/>
      <c r="CHF89" s="158"/>
      <c r="CHG89" s="158"/>
      <c r="CHH89" s="158"/>
      <c r="CHI89" s="158"/>
      <c r="CHJ89" s="158"/>
      <c r="CHK89" s="158"/>
      <c r="CHL89" s="158"/>
      <c r="CHM89" s="158"/>
      <c r="CHN89" s="158"/>
      <c r="CHO89" s="158"/>
      <c r="CHP89" s="158"/>
      <c r="CHQ89" s="158"/>
      <c r="CHR89" s="158"/>
      <c r="CHS89" s="158"/>
      <c r="CHT89" s="158"/>
      <c r="CHU89" s="158"/>
      <c r="CHV89" s="158"/>
      <c r="CHW89" s="158"/>
      <c r="CHX89" s="158"/>
      <c r="CHY89" s="158"/>
      <c r="CHZ89" s="158"/>
      <c r="CIA89" s="158"/>
      <c r="CIB89" s="158"/>
      <c r="CIC89" s="158"/>
      <c r="CID89" s="158"/>
      <c r="CIE89" s="158"/>
      <c r="CIF89" s="158"/>
      <c r="CIG89" s="158"/>
      <c r="CIH89" s="158"/>
      <c r="CII89" s="158"/>
      <c r="CIJ89" s="158"/>
      <c r="CIK89" s="158"/>
      <c r="CIL89" s="158"/>
      <c r="CIM89" s="158"/>
      <c r="CIN89" s="158"/>
      <c r="CIO89" s="158"/>
      <c r="CIP89" s="158"/>
      <c r="CIQ89" s="158"/>
      <c r="CIR89" s="158"/>
      <c r="CIS89" s="158"/>
      <c r="CIT89" s="158"/>
      <c r="CIU89" s="158"/>
      <c r="CIV89" s="158"/>
      <c r="CIW89" s="158"/>
      <c r="CIX89" s="158"/>
      <c r="CIY89" s="158"/>
      <c r="CIZ89" s="158"/>
      <c r="CJA89" s="158"/>
      <c r="CJB89" s="158"/>
      <c r="CJC89" s="158"/>
      <c r="CJD89" s="158"/>
      <c r="CJE89" s="158"/>
      <c r="CJF89" s="158"/>
      <c r="CJG89" s="158"/>
      <c r="CJH89" s="158"/>
      <c r="CJI89" s="158"/>
      <c r="CJJ89" s="158"/>
      <c r="CJK89" s="158"/>
      <c r="CJL89" s="158"/>
      <c r="CJM89" s="158"/>
      <c r="CJN89" s="158"/>
      <c r="CJO89" s="158"/>
      <c r="CJP89" s="158"/>
      <c r="CJQ89" s="158"/>
      <c r="CJR89" s="158"/>
      <c r="CJS89" s="158"/>
      <c r="CJT89" s="158"/>
      <c r="CJU89" s="158"/>
      <c r="CJV89" s="158"/>
      <c r="CJW89" s="158"/>
      <c r="CJX89" s="158"/>
      <c r="CJY89" s="158"/>
      <c r="CJZ89" s="158"/>
      <c r="CKA89" s="158"/>
      <c r="CKB89" s="158"/>
      <c r="CKC89" s="158"/>
      <c r="CKD89" s="158"/>
      <c r="CKE89" s="158"/>
      <c r="CKF89" s="158"/>
      <c r="CKG89" s="158"/>
      <c r="CKH89" s="158"/>
      <c r="CKI89" s="158"/>
      <c r="CKJ89" s="158"/>
      <c r="CKK89" s="158"/>
      <c r="CKL89" s="158"/>
      <c r="CKM89" s="158"/>
      <c r="CKN89" s="158"/>
      <c r="CKO89" s="158"/>
      <c r="CKP89" s="158"/>
      <c r="CKQ89" s="158"/>
      <c r="CKR89" s="158"/>
      <c r="CKS89" s="158"/>
      <c r="CKT89" s="158"/>
      <c r="CKU89" s="158"/>
      <c r="CKV89" s="158"/>
      <c r="CKW89" s="158"/>
      <c r="CKX89" s="158"/>
      <c r="CKY89" s="158"/>
      <c r="CKZ89" s="158"/>
      <c r="CLA89" s="158"/>
      <c r="CLB89" s="158"/>
      <c r="CLC89" s="158"/>
      <c r="CLD89" s="158"/>
      <c r="CLE89" s="158"/>
      <c r="CLF89" s="158"/>
      <c r="CLG89" s="158"/>
      <c r="CLH89" s="158"/>
      <c r="CLI89" s="158"/>
      <c r="CLJ89" s="158"/>
      <c r="CLK89" s="158"/>
      <c r="CLL89" s="158"/>
      <c r="CLM89" s="158"/>
      <c r="CLN89" s="158"/>
      <c r="CLO89" s="158"/>
      <c r="CLP89" s="158"/>
      <c r="CLQ89" s="158"/>
      <c r="CLR89" s="158"/>
      <c r="CLS89" s="158"/>
      <c r="CLT89" s="158"/>
      <c r="CLU89" s="158"/>
      <c r="CLV89" s="158"/>
      <c r="CLW89" s="158"/>
      <c r="CLX89" s="158"/>
      <c r="CLY89" s="158"/>
      <c r="CLZ89" s="158"/>
      <c r="CMA89" s="158"/>
      <c r="CMB89" s="158"/>
      <c r="CMC89" s="158"/>
      <c r="CMD89" s="158"/>
      <c r="CME89" s="158"/>
      <c r="CMF89" s="158"/>
      <c r="CMG89" s="158"/>
      <c r="CMH89" s="158"/>
      <c r="CMI89" s="158"/>
      <c r="CMJ89" s="158"/>
      <c r="CMK89" s="158"/>
      <c r="CML89" s="158"/>
      <c r="CMM89" s="158"/>
      <c r="CMN89" s="158"/>
      <c r="CMO89" s="158"/>
      <c r="CMP89" s="158"/>
      <c r="CMQ89" s="158"/>
      <c r="CMR89" s="158"/>
      <c r="CMS89" s="158"/>
      <c r="CMT89" s="158"/>
      <c r="CMU89" s="158"/>
      <c r="CMV89" s="158"/>
      <c r="CMW89" s="158"/>
      <c r="CMX89" s="158"/>
      <c r="CMY89" s="158"/>
      <c r="CMZ89" s="158"/>
      <c r="CNA89" s="158"/>
      <c r="CNB89" s="158"/>
      <c r="CNC89" s="158"/>
      <c r="CND89" s="158"/>
      <c r="CNE89" s="158"/>
      <c r="CNF89" s="158"/>
      <c r="CNG89" s="158"/>
      <c r="CNH89" s="158"/>
      <c r="CNI89" s="158"/>
      <c r="CNJ89" s="158"/>
      <c r="CNK89" s="158"/>
      <c r="CNL89" s="158"/>
      <c r="CNM89" s="158"/>
      <c r="CNN89" s="158"/>
      <c r="CNO89" s="158"/>
      <c r="CNP89" s="158"/>
      <c r="CNQ89" s="158"/>
      <c r="CNR89" s="158"/>
      <c r="CNS89" s="158"/>
      <c r="CNT89" s="158"/>
      <c r="CNU89" s="158"/>
      <c r="CNV89" s="158"/>
      <c r="CNW89" s="158"/>
      <c r="CNX89" s="158"/>
      <c r="CNY89" s="158"/>
      <c r="CNZ89" s="158"/>
      <c r="COA89" s="158"/>
      <c r="COB89" s="158"/>
      <c r="COC89" s="158"/>
      <c r="COD89" s="158"/>
      <c r="COE89" s="158"/>
      <c r="COF89" s="158"/>
      <c r="COG89" s="158"/>
      <c r="COH89" s="158"/>
      <c r="COI89" s="158"/>
      <c r="COJ89" s="158"/>
      <c r="COK89" s="158"/>
      <c r="COL89" s="158"/>
      <c r="COM89" s="158"/>
      <c r="CON89" s="158"/>
      <c r="COO89" s="158"/>
      <c r="COP89" s="158"/>
      <c r="COQ89" s="158"/>
      <c r="COR89" s="158"/>
      <c r="COS89" s="158"/>
      <c r="COT89" s="158"/>
      <c r="COU89" s="158"/>
      <c r="COV89" s="158"/>
      <c r="COW89" s="158"/>
      <c r="COX89" s="158"/>
      <c r="COY89" s="158"/>
      <c r="COZ89" s="158"/>
      <c r="CPA89" s="158"/>
      <c r="CPB89" s="158"/>
      <c r="CPC89" s="158"/>
      <c r="CPD89" s="158"/>
      <c r="CPE89" s="158"/>
      <c r="CPF89" s="158"/>
      <c r="CPG89" s="158"/>
      <c r="CPH89" s="158"/>
      <c r="CPI89" s="158"/>
      <c r="CPJ89" s="158"/>
      <c r="CPK89" s="158"/>
      <c r="CPL89" s="158"/>
      <c r="CPM89" s="158"/>
      <c r="CPN89" s="158"/>
      <c r="CPO89" s="158"/>
      <c r="CPP89" s="158"/>
      <c r="CPQ89" s="158"/>
      <c r="CPR89" s="158"/>
      <c r="CPS89" s="158"/>
      <c r="CPT89" s="158"/>
      <c r="CPU89" s="158"/>
      <c r="CPV89" s="158"/>
      <c r="CPW89" s="158"/>
      <c r="CPX89" s="158"/>
      <c r="CPY89" s="158"/>
      <c r="CPZ89" s="158"/>
      <c r="CQA89" s="158"/>
      <c r="CQB89" s="158"/>
      <c r="CQC89" s="158"/>
      <c r="CQD89" s="158"/>
      <c r="CQE89" s="158"/>
      <c r="CQF89" s="158"/>
      <c r="CQG89" s="158"/>
      <c r="CQH89" s="158"/>
      <c r="CQI89" s="158"/>
      <c r="CQJ89" s="158"/>
      <c r="CQK89" s="158"/>
      <c r="CQL89" s="158"/>
      <c r="CQM89" s="158"/>
      <c r="CQN89" s="158"/>
      <c r="CQO89" s="158"/>
      <c r="CQP89" s="158"/>
      <c r="CQQ89" s="158"/>
      <c r="CQR89" s="158"/>
      <c r="CQS89" s="158"/>
      <c r="CQT89" s="158"/>
      <c r="CQU89" s="158"/>
      <c r="CQV89" s="158"/>
      <c r="CQW89" s="158"/>
      <c r="CQX89" s="158"/>
      <c r="CQY89" s="158"/>
      <c r="CQZ89" s="158"/>
      <c r="CRA89" s="158"/>
      <c r="CRB89" s="158"/>
      <c r="CRC89" s="158"/>
      <c r="CRD89" s="158"/>
      <c r="CRE89" s="158"/>
      <c r="CRF89" s="158"/>
      <c r="CRG89" s="158"/>
      <c r="CRH89" s="158"/>
      <c r="CRI89" s="158"/>
      <c r="CRJ89" s="158"/>
      <c r="CRK89" s="158"/>
      <c r="CRL89" s="158"/>
      <c r="CRM89" s="158"/>
      <c r="CRN89" s="158"/>
      <c r="CRO89" s="158"/>
      <c r="CRP89" s="158"/>
      <c r="CRQ89" s="158"/>
      <c r="CRR89" s="158"/>
      <c r="CRS89" s="158"/>
      <c r="CRT89" s="158"/>
      <c r="CRU89" s="158"/>
      <c r="CRV89" s="158"/>
      <c r="CRW89" s="158"/>
      <c r="CRX89" s="158"/>
      <c r="CRY89" s="158"/>
      <c r="CRZ89" s="158"/>
      <c r="CSA89" s="158"/>
      <c r="CSB89" s="158"/>
      <c r="CSC89" s="158"/>
      <c r="CSD89" s="158"/>
      <c r="CSE89" s="158"/>
      <c r="CSF89" s="158"/>
      <c r="CSG89" s="158"/>
      <c r="CSH89" s="158"/>
      <c r="CSI89" s="158"/>
      <c r="CSJ89" s="158"/>
      <c r="CSK89" s="158"/>
      <c r="CSL89" s="158"/>
      <c r="CSM89" s="158"/>
      <c r="CSN89" s="158"/>
      <c r="CSO89" s="158"/>
      <c r="CSP89" s="158"/>
      <c r="CSQ89" s="158"/>
      <c r="CSR89" s="158"/>
      <c r="CSS89" s="158"/>
      <c r="CST89" s="158"/>
      <c r="CSU89" s="158"/>
      <c r="CSV89" s="158"/>
      <c r="CSW89" s="158"/>
      <c r="CSX89" s="158"/>
      <c r="CSY89" s="158"/>
      <c r="CSZ89" s="158"/>
      <c r="CTA89" s="158"/>
      <c r="CTB89" s="158"/>
      <c r="CTC89" s="158"/>
      <c r="CTD89" s="158"/>
      <c r="CTE89" s="158"/>
      <c r="CTF89" s="158"/>
      <c r="CTG89" s="158"/>
      <c r="CTH89" s="158"/>
      <c r="CTI89" s="158"/>
      <c r="CTJ89" s="158"/>
      <c r="CTK89" s="158"/>
      <c r="CTL89" s="158"/>
      <c r="CTM89" s="158"/>
      <c r="CTN89" s="158"/>
      <c r="CTO89" s="158"/>
      <c r="CTP89" s="158"/>
      <c r="CTQ89" s="158"/>
      <c r="CTR89" s="158"/>
      <c r="CTS89" s="158"/>
      <c r="CTT89" s="158"/>
      <c r="CTU89" s="158"/>
      <c r="CTV89" s="158"/>
      <c r="CTW89" s="158"/>
      <c r="CTX89" s="158"/>
      <c r="CTY89" s="158"/>
      <c r="CTZ89" s="158"/>
      <c r="CUA89" s="158"/>
      <c r="CUB89" s="158"/>
      <c r="CUC89" s="158"/>
      <c r="CUD89" s="158"/>
      <c r="CUE89" s="158"/>
      <c r="CUF89" s="158"/>
      <c r="CUG89" s="158"/>
      <c r="CUH89" s="158"/>
      <c r="CUI89" s="158"/>
      <c r="CUJ89" s="158"/>
      <c r="CUK89" s="158"/>
      <c r="CUL89" s="158"/>
      <c r="CUM89" s="158"/>
      <c r="CUN89" s="158"/>
      <c r="CUO89" s="158"/>
      <c r="CUP89" s="158"/>
      <c r="CUQ89" s="158"/>
      <c r="CUR89" s="158"/>
      <c r="CUS89" s="158"/>
      <c r="CUT89" s="158"/>
      <c r="CUU89" s="158"/>
      <c r="CUV89" s="158"/>
      <c r="CUW89" s="158"/>
      <c r="CUX89" s="158"/>
      <c r="CUY89" s="158"/>
      <c r="CUZ89" s="158"/>
      <c r="CVA89" s="158"/>
      <c r="CVB89" s="158"/>
      <c r="CVC89" s="158"/>
      <c r="CVD89" s="158"/>
      <c r="CVE89" s="158"/>
      <c r="CVF89" s="158"/>
      <c r="CVG89" s="158"/>
      <c r="CVH89" s="158"/>
      <c r="CVI89" s="158"/>
      <c r="CVJ89" s="158"/>
      <c r="CVK89" s="158"/>
      <c r="CVL89" s="158"/>
      <c r="CVM89" s="158"/>
      <c r="CVN89" s="158"/>
      <c r="CVO89" s="158"/>
      <c r="CVP89" s="158"/>
      <c r="CVQ89" s="158"/>
      <c r="CVR89" s="158"/>
      <c r="CVS89" s="158"/>
      <c r="CVT89" s="158"/>
      <c r="CVU89" s="158"/>
      <c r="CVV89" s="158"/>
      <c r="CVW89" s="158"/>
      <c r="CVX89" s="158"/>
      <c r="CVY89" s="158"/>
      <c r="CVZ89" s="158"/>
      <c r="CWA89" s="158"/>
      <c r="CWB89" s="158"/>
      <c r="CWC89" s="158"/>
      <c r="CWD89" s="158"/>
      <c r="CWE89" s="158"/>
      <c r="CWF89" s="158"/>
      <c r="CWG89" s="158"/>
      <c r="CWH89" s="158"/>
      <c r="CWI89" s="158"/>
      <c r="CWJ89" s="158"/>
      <c r="CWK89" s="158"/>
      <c r="CWL89" s="158"/>
      <c r="CWM89" s="158"/>
      <c r="CWN89" s="158"/>
      <c r="CWO89" s="158"/>
      <c r="CWP89" s="158"/>
      <c r="CWQ89" s="158"/>
      <c r="CWR89" s="158"/>
      <c r="CWS89" s="158"/>
      <c r="CWT89" s="158"/>
      <c r="CWU89" s="158"/>
      <c r="CWV89" s="158"/>
      <c r="CWW89" s="158"/>
      <c r="CWX89" s="158"/>
      <c r="CWY89" s="158"/>
      <c r="CWZ89" s="158"/>
      <c r="CXA89" s="158"/>
      <c r="CXB89" s="158"/>
      <c r="CXC89" s="158"/>
      <c r="CXD89" s="158"/>
      <c r="CXE89" s="158"/>
      <c r="CXF89" s="158"/>
      <c r="CXG89" s="158"/>
      <c r="CXH89" s="158"/>
      <c r="CXI89" s="158"/>
      <c r="CXJ89" s="158"/>
      <c r="CXK89" s="158"/>
      <c r="CXL89" s="158"/>
      <c r="CXM89" s="158"/>
      <c r="CXN89" s="158"/>
      <c r="CXO89" s="158"/>
      <c r="CXP89" s="158"/>
      <c r="CXQ89" s="158"/>
      <c r="CXR89" s="158"/>
      <c r="CXS89" s="158"/>
      <c r="CXT89" s="158"/>
      <c r="CXU89" s="158"/>
      <c r="CXV89" s="158"/>
      <c r="CXW89" s="158"/>
      <c r="CXX89" s="158"/>
      <c r="CXY89" s="158"/>
      <c r="CXZ89" s="158"/>
      <c r="CYA89" s="158"/>
      <c r="CYB89" s="158"/>
      <c r="CYC89" s="158"/>
      <c r="CYD89" s="158"/>
      <c r="CYE89" s="158"/>
      <c r="CYF89" s="158"/>
      <c r="CYG89" s="158"/>
      <c r="CYH89" s="158"/>
      <c r="CYI89" s="158"/>
      <c r="CYJ89" s="158"/>
      <c r="CYK89" s="158"/>
      <c r="CYL89" s="158"/>
      <c r="CYM89" s="158"/>
      <c r="CYN89" s="158"/>
      <c r="CYO89" s="158"/>
      <c r="CYP89" s="158"/>
      <c r="CYQ89" s="158"/>
      <c r="CYR89" s="158"/>
      <c r="CYS89" s="158"/>
      <c r="CYT89" s="158"/>
      <c r="CYU89" s="158"/>
      <c r="CYV89" s="158"/>
      <c r="CYW89" s="158"/>
      <c r="CYX89" s="158"/>
      <c r="CYY89" s="158"/>
      <c r="CYZ89" s="158"/>
      <c r="CZA89" s="158"/>
      <c r="CZB89" s="158"/>
      <c r="CZC89" s="158"/>
      <c r="CZD89" s="158"/>
      <c r="CZE89" s="158"/>
      <c r="CZF89" s="158"/>
      <c r="CZG89" s="158"/>
      <c r="CZH89" s="158"/>
      <c r="CZI89" s="158"/>
      <c r="CZJ89" s="158"/>
      <c r="CZK89" s="158"/>
      <c r="CZL89" s="158"/>
      <c r="CZM89" s="158"/>
      <c r="CZN89" s="158"/>
      <c r="CZO89" s="158"/>
      <c r="CZP89" s="158"/>
      <c r="CZQ89" s="158"/>
      <c r="CZR89" s="158"/>
      <c r="CZS89" s="158"/>
      <c r="CZT89" s="158"/>
      <c r="CZU89" s="158"/>
      <c r="CZV89" s="158"/>
      <c r="CZW89" s="158"/>
      <c r="CZX89" s="158"/>
      <c r="CZY89" s="158"/>
      <c r="CZZ89" s="158"/>
      <c r="DAA89" s="158"/>
      <c r="DAB89" s="158"/>
      <c r="DAC89" s="158"/>
      <c r="DAD89" s="158"/>
      <c r="DAE89" s="158"/>
      <c r="DAF89" s="158"/>
      <c r="DAG89" s="158"/>
      <c r="DAH89" s="158"/>
      <c r="DAI89" s="158"/>
      <c r="DAJ89" s="158"/>
      <c r="DAK89" s="158"/>
      <c r="DAL89" s="158"/>
      <c r="DAM89" s="158"/>
      <c r="DAN89" s="158"/>
      <c r="DAO89" s="158"/>
      <c r="DAP89" s="158"/>
      <c r="DAQ89" s="158"/>
      <c r="DAR89" s="158"/>
      <c r="DAS89" s="158"/>
      <c r="DAT89" s="158"/>
      <c r="DAU89" s="158"/>
      <c r="DAV89" s="158"/>
      <c r="DAW89" s="158"/>
      <c r="DAX89" s="158"/>
      <c r="DAY89" s="158"/>
      <c r="DAZ89" s="158"/>
      <c r="DBA89" s="158"/>
      <c r="DBB89" s="158"/>
      <c r="DBC89" s="158"/>
      <c r="DBD89" s="158"/>
      <c r="DBE89" s="158"/>
      <c r="DBF89" s="158"/>
      <c r="DBG89" s="158"/>
      <c r="DBH89" s="158"/>
      <c r="DBI89" s="158"/>
      <c r="DBJ89" s="158"/>
      <c r="DBK89" s="158"/>
      <c r="DBL89" s="158"/>
      <c r="DBM89" s="158"/>
      <c r="DBN89" s="158"/>
      <c r="DBO89" s="158"/>
      <c r="DBP89" s="158"/>
      <c r="DBQ89" s="158"/>
      <c r="DBR89" s="158"/>
      <c r="DBS89" s="158"/>
      <c r="DBT89" s="158"/>
      <c r="DBU89" s="158"/>
      <c r="DBV89" s="158"/>
      <c r="DBW89" s="158"/>
      <c r="DBX89" s="158"/>
      <c r="DBY89" s="158"/>
      <c r="DBZ89" s="158"/>
      <c r="DCA89" s="158"/>
      <c r="DCB89" s="158"/>
      <c r="DCC89" s="158"/>
      <c r="DCD89" s="158"/>
      <c r="DCE89" s="158"/>
      <c r="DCF89" s="158"/>
      <c r="DCG89" s="158"/>
      <c r="DCH89" s="158"/>
      <c r="DCI89" s="158"/>
      <c r="DCJ89" s="158"/>
      <c r="DCK89" s="158"/>
      <c r="DCL89" s="158"/>
      <c r="DCM89" s="158"/>
      <c r="DCN89" s="158"/>
      <c r="DCO89" s="158"/>
      <c r="DCP89" s="158"/>
      <c r="DCQ89" s="158"/>
      <c r="DCR89" s="158"/>
      <c r="DCS89" s="158"/>
      <c r="DCT89" s="158"/>
      <c r="DCU89" s="158"/>
      <c r="DCV89" s="158"/>
      <c r="DCW89" s="158"/>
      <c r="DCX89" s="158"/>
      <c r="DCY89" s="158"/>
      <c r="DCZ89" s="158"/>
      <c r="DDA89" s="158"/>
      <c r="DDB89" s="158"/>
      <c r="DDC89" s="158"/>
      <c r="DDD89" s="158"/>
      <c r="DDE89" s="158"/>
      <c r="DDF89" s="158"/>
      <c r="DDG89" s="158"/>
      <c r="DDH89" s="158"/>
      <c r="DDI89" s="158"/>
      <c r="DDJ89" s="158"/>
      <c r="DDK89" s="158"/>
      <c r="DDL89" s="158"/>
      <c r="DDM89" s="158"/>
      <c r="DDN89" s="158"/>
      <c r="DDO89" s="158"/>
      <c r="DDP89" s="158"/>
      <c r="DDQ89" s="158"/>
      <c r="DDR89" s="158"/>
      <c r="DDS89" s="158"/>
      <c r="DDT89" s="158"/>
      <c r="DDU89" s="158"/>
      <c r="DDV89" s="158"/>
      <c r="DDW89" s="158"/>
      <c r="DDX89" s="158"/>
      <c r="DDY89" s="158"/>
      <c r="DDZ89" s="158"/>
      <c r="DEA89" s="158"/>
      <c r="DEB89" s="158"/>
      <c r="DEC89" s="158"/>
      <c r="DED89" s="158"/>
      <c r="DEE89" s="158"/>
      <c r="DEF89" s="158"/>
      <c r="DEG89" s="158"/>
      <c r="DEH89" s="158"/>
      <c r="DEI89" s="158"/>
      <c r="DEJ89" s="158"/>
      <c r="DEK89" s="158"/>
      <c r="DEL89" s="158"/>
      <c r="DEM89" s="158"/>
      <c r="DEN89" s="158"/>
      <c r="DEO89" s="158"/>
      <c r="DEP89" s="158"/>
      <c r="DEQ89" s="158"/>
      <c r="DER89" s="158"/>
      <c r="DES89" s="158"/>
      <c r="DET89" s="158"/>
      <c r="DEU89" s="158"/>
      <c r="DEV89" s="158"/>
      <c r="DEW89" s="158"/>
      <c r="DEX89" s="158"/>
      <c r="DEY89" s="158"/>
      <c r="DEZ89" s="158"/>
      <c r="DFA89" s="158"/>
      <c r="DFB89" s="158"/>
      <c r="DFC89" s="158"/>
      <c r="DFD89" s="158"/>
      <c r="DFE89" s="158"/>
      <c r="DFF89" s="158"/>
      <c r="DFG89" s="158"/>
      <c r="DFH89" s="158"/>
      <c r="DFI89" s="158"/>
      <c r="DFJ89" s="158"/>
      <c r="DFK89" s="158"/>
      <c r="DFL89" s="158"/>
      <c r="DFM89" s="158"/>
      <c r="DFN89" s="158"/>
      <c r="DFO89" s="158"/>
      <c r="DFP89" s="158"/>
      <c r="DFQ89" s="158"/>
      <c r="DFR89" s="158"/>
      <c r="DFS89" s="158"/>
      <c r="DFT89" s="158"/>
      <c r="DFU89" s="158"/>
      <c r="DFV89" s="158"/>
      <c r="DFW89" s="158"/>
      <c r="DFX89" s="158"/>
      <c r="DFY89" s="158"/>
      <c r="DFZ89" s="158"/>
      <c r="DGA89" s="158"/>
      <c r="DGB89" s="158"/>
      <c r="DGC89" s="158"/>
      <c r="DGD89" s="158"/>
      <c r="DGE89" s="158"/>
      <c r="DGF89" s="158"/>
      <c r="DGG89" s="158"/>
      <c r="DGH89" s="158"/>
      <c r="DGI89" s="158"/>
      <c r="DGJ89" s="158"/>
      <c r="DGK89" s="158"/>
      <c r="DGL89" s="158"/>
      <c r="DGM89" s="158"/>
      <c r="DGN89" s="158"/>
      <c r="DGO89" s="158"/>
      <c r="DGP89" s="158"/>
      <c r="DGQ89" s="158"/>
      <c r="DGR89" s="158"/>
      <c r="DGS89" s="158"/>
      <c r="DGT89" s="158"/>
      <c r="DGU89" s="158"/>
      <c r="DGV89" s="158"/>
      <c r="DGW89" s="158"/>
      <c r="DGX89" s="158"/>
      <c r="DGY89" s="158"/>
      <c r="DGZ89" s="158"/>
      <c r="DHA89" s="158"/>
      <c r="DHB89" s="158"/>
      <c r="DHC89" s="158"/>
      <c r="DHD89" s="158"/>
      <c r="DHE89" s="158"/>
      <c r="DHF89" s="158"/>
      <c r="DHG89" s="158"/>
      <c r="DHH89" s="158"/>
      <c r="DHI89" s="158"/>
      <c r="DHJ89" s="158"/>
      <c r="DHK89" s="158"/>
      <c r="DHL89" s="158"/>
      <c r="DHM89" s="158"/>
      <c r="DHN89" s="158"/>
      <c r="DHO89" s="158"/>
      <c r="DHP89" s="158"/>
      <c r="DHQ89" s="158"/>
      <c r="DHR89" s="158"/>
      <c r="DHS89" s="158"/>
      <c r="DHT89" s="158"/>
      <c r="DHU89" s="158"/>
      <c r="DHV89" s="158"/>
      <c r="DHW89" s="158"/>
      <c r="DHX89" s="158"/>
      <c r="DHY89" s="158"/>
      <c r="DHZ89" s="158"/>
      <c r="DIA89" s="158"/>
      <c r="DIB89" s="158"/>
      <c r="DIC89" s="158"/>
      <c r="DID89" s="158"/>
      <c r="DIE89" s="158"/>
      <c r="DIF89" s="158"/>
      <c r="DIG89" s="158"/>
      <c r="DIH89" s="158"/>
      <c r="DII89" s="158"/>
      <c r="DIJ89" s="158"/>
      <c r="DIK89" s="158"/>
      <c r="DIL89" s="158"/>
      <c r="DIM89" s="158"/>
      <c r="DIN89" s="158"/>
      <c r="DIO89" s="158"/>
      <c r="DIP89" s="158"/>
      <c r="DIQ89" s="158"/>
      <c r="DIR89" s="158"/>
      <c r="DIS89" s="158"/>
      <c r="DIT89" s="158"/>
      <c r="DIU89" s="158"/>
      <c r="DIV89" s="158"/>
      <c r="DIW89" s="158"/>
      <c r="DIX89" s="158"/>
      <c r="DIY89" s="158"/>
      <c r="DIZ89" s="158"/>
      <c r="DJA89" s="158"/>
      <c r="DJB89" s="158"/>
      <c r="DJC89" s="158"/>
      <c r="DJD89" s="158"/>
      <c r="DJE89" s="158"/>
      <c r="DJF89" s="158"/>
      <c r="DJG89" s="158"/>
      <c r="DJH89" s="158"/>
      <c r="DJI89" s="158"/>
      <c r="DJJ89" s="158"/>
      <c r="DJK89" s="158"/>
      <c r="DJL89" s="158"/>
      <c r="DJM89" s="158"/>
      <c r="DJN89" s="158"/>
      <c r="DJO89" s="158"/>
      <c r="DJP89" s="158"/>
      <c r="DJQ89" s="158"/>
      <c r="DJR89" s="158"/>
      <c r="DJS89" s="158"/>
      <c r="DJT89" s="158"/>
      <c r="DJU89" s="158"/>
      <c r="DJV89" s="158"/>
      <c r="DJW89" s="158"/>
      <c r="DJX89" s="158"/>
      <c r="DJY89" s="158"/>
      <c r="DJZ89" s="158"/>
      <c r="DKA89" s="158"/>
      <c r="DKB89" s="158"/>
      <c r="DKC89" s="158"/>
      <c r="DKD89" s="158"/>
      <c r="DKE89" s="158"/>
      <c r="DKF89" s="158"/>
      <c r="DKG89" s="158"/>
      <c r="DKH89" s="158"/>
      <c r="DKI89" s="158"/>
      <c r="DKJ89" s="158"/>
      <c r="DKK89" s="158"/>
      <c r="DKL89" s="158"/>
      <c r="DKM89" s="158"/>
      <c r="DKN89" s="158"/>
      <c r="DKO89" s="158"/>
      <c r="DKP89" s="158"/>
      <c r="DKQ89" s="158"/>
      <c r="DKR89" s="158"/>
      <c r="DKS89" s="158"/>
      <c r="DKT89" s="158"/>
      <c r="DKU89" s="158"/>
      <c r="DKV89" s="158"/>
      <c r="DKW89" s="158"/>
      <c r="DKX89" s="158"/>
      <c r="DKY89" s="158"/>
      <c r="DKZ89" s="158"/>
      <c r="DLA89" s="158"/>
      <c r="DLB89" s="158"/>
      <c r="DLC89" s="158"/>
      <c r="DLD89" s="158"/>
      <c r="DLE89" s="158"/>
      <c r="DLF89" s="158"/>
      <c r="DLG89" s="158"/>
      <c r="DLH89" s="158"/>
      <c r="DLI89" s="158"/>
      <c r="DLJ89" s="158"/>
      <c r="DLK89" s="158"/>
      <c r="DLL89" s="158"/>
      <c r="DLM89" s="158"/>
      <c r="DLN89" s="158"/>
      <c r="DLO89" s="158"/>
      <c r="DLP89" s="158"/>
      <c r="DLQ89" s="158"/>
      <c r="DLR89" s="158"/>
      <c r="DLS89" s="158"/>
      <c r="DLT89" s="158"/>
      <c r="DLU89" s="158"/>
      <c r="DLV89" s="158"/>
      <c r="DLW89" s="158"/>
      <c r="DLX89" s="158"/>
      <c r="DLY89" s="158"/>
      <c r="DLZ89" s="158"/>
      <c r="DMA89" s="158"/>
      <c r="DMB89" s="158"/>
      <c r="DMC89" s="158"/>
      <c r="DMD89" s="158"/>
      <c r="DME89" s="158"/>
      <c r="DMF89" s="158"/>
      <c r="DMG89" s="158"/>
      <c r="DMH89" s="158"/>
      <c r="DMI89" s="158"/>
      <c r="DMJ89" s="158"/>
      <c r="DMK89" s="158"/>
      <c r="DML89" s="158"/>
      <c r="DMM89" s="158"/>
      <c r="DMN89" s="158"/>
      <c r="DMO89" s="158"/>
      <c r="DMP89" s="158"/>
      <c r="DMQ89" s="158"/>
      <c r="DMR89" s="158"/>
      <c r="DMS89" s="158"/>
      <c r="DMT89" s="158"/>
      <c r="DMU89" s="158"/>
      <c r="DMV89" s="158"/>
      <c r="DMW89" s="158"/>
      <c r="DMX89" s="158"/>
      <c r="DMY89" s="158"/>
      <c r="DMZ89" s="158"/>
      <c r="DNA89" s="158"/>
      <c r="DNB89" s="158"/>
      <c r="DNC89" s="158"/>
      <c r="DND89" s="158"/>
      <c r="DNE89" s="158"/>
      <c r="DNF89" s="158"/>
      <c r="DNG89" s="158"/>
      <c r="DNH89" s="158"/>
      <c r="DNI89" s="158"/>
      <c r="DNJ89" s="158"/>
      <c r="DNK89" s="158"/>
      <c r="DNL89" s="158"/>
      <c r="DNM89" s="158"/>
      <c r="DNN89" s="158"/>
      <c r="DNO89" s="158"/>
      <c r="DNP89" s="158"/>
      <c r="DNQ89" s="158"/>
      <c r="DNR89" s="158"/>
      <c r="DNS89" s="158"/>
      <c r="DNT89" s="158"/>
      <c r="DNU89" s="158"/>
      <c r="DNV89" s="158"/>
      <c r="DNW89" s="158"/>
      <c r="DNX89" s="158"/>
      <c r="DNY89" s="158"/>
      <c r="DNZ89" s="158"/>
      <c r="DOA89" s="158"/>
      <c r="DOB89" s="158"/>
      <c r="DOC89" s="158"/>
      <c r="DOD89" s="158"/>
      <c r="DOE89" s="158"/>
      <c r="DOF89" s="158"/>
      <c r="DOG89" s="158"/>
      <c r="DOH89" s="158"/>
      <c r="DOI89" s="158"/>
      <c r="DOJ89" s="158"/>
      <c r="DOK89" s="158"/>
      <c r="DOL89" s="158"/>
      <c r="DOM89" s="158"/>
      <c r="DON89" s="158"/>
      <c r="DOO89" s="158"/>
      <c r="DOP89" s="158"/>
      <c r="DOQ89" s="158"/>
      <c r="DOR89" s="158"/>
      <c r="DOS89" s="158"/>
      <c r="DOT89" s="158"/>
      <c r="DOU89" s="158"/>
      <c r="DOV89" s="158"/>
      <c r="DOW89" s="158"/>
      <c r="DOX89" s="158"/>
      <c r="DOY89" s="158"/>
      <c r="DOZ89" s="158"/>
      <c r="DPA89" s="158"/>
      <c r="DPB89" s="158"/>
      <c r="DPC89" s="158"/>
      <c r="DPD89" s="158"/>
      <c r="DPE89" s="158"/>
      <c r="DPF89" s="158"/>
      <c r="DPG89" s="158"/>
      <c r="DPH89" s="158"/>
      <c r="DPI89" s="158"/>
      <c r="DPJ89" s="158"/>
      <c r="DPK89" s="158"/>
      <c r="DPL89" s="158"/>
      <c r="DPM89" s="158"/>
      <c r="DPN89" s="158"/>
      <c r="DPO89" s="158"/>
      <c r="DPP89" s="158"/>
      <c r="DPQ89" s="158"/>
      <c r="DPR89" s="158"/>
      <c r="DPS89" s="158"/>
      <c r="DPT89" s="158"/>
      <c r="DPU89" s="158"/>
      <c r="DPV89" s="158"/>
      <c r="DPW89" s="158"/>
      <c r="DPX89" s="158"/>
      <c r="DPY89" s="158"/>
      <c r="DPZ89" s="158"/>
      <c r="DQA89" s="158"/>
      <c r="DQB89" s="158"/>
      <c r="DQC89" s="158"/>
      <c r="DQD89" s="158"/>
      <c r="DQE89" s="158"/>
      <c r="DQF89" s="158"/>
      <c r="DQG89" s="158"/>
      <c r="DQH89" s="158"/>
      <c r="DQI89" s="158"/>
      <c r="DQJ89" s="158"/>
      <c r="DQK89" s="158"/>
      <c r="DQL89" s="158"/>
      <c r="DQM89" s="158"/>
      <c r="DQN89" s="158"/>
      <c r="DQO89" s="158"/>
      <c r="DQP89" s="158"/>
      <c r="DQQ89" s="158"/>
      <c r="DQR89" s="158"/>
      <c r="DQS89" s="158"/>
      <c r="DQT89" s="158"/>
      <c r="DQU89" s="158"/>
      <c r="DQV89" s="158"/>
      <c r="DQW89" s="158"/>
      <c r="DQX89" s="158"/>
      <c r="DQY89" s="158"/>
      <c r="DQZ89" s="158"/>
      <c r="DRA89" s="158"/>
      <c r="DRB89" s="158"/>
      <c r="DRC89" s="158"/>
      <c r="DRD89" s="158"/>
      <c r="DRE89" s="158"/>
      <c r="DRF89" s="158"/>
      <c r="DRG89" s="158"/>
      <c r="DRH89" s="158"/>
      <c r="DRI89" s="158"/>
      <c r="DRJ89" s="158"/>
      <c r="DRK89" s="158"/>
      <c r="DRL89" s="158"/>
      <c r="DRM89" s="158"/>
      <c r="DRN89" s="158"/>
      <c r="DRO89" s="158"/>
      <c r="DRP89" s="158"/>
      <c r="DRQ89" s="158"/>
      <c r="DRR89" s="158"/>
      <c r="DRS89" s="158"/>
      <c r="DRT89" s="158"/>
      <c r="DRU89" s="158"/>
      <c r="DRV89" s="158"/>
      <c r="DRW89" s="158"/>
      <c r="DRX89" s="158"/>
      <c r="DRY89" s="158"/>
      <c r="DRZ89" s="158"/>
      <c r="DSA89" s="158"/>
      <c r="DSB89" s="158"/>
      <c r="DSC89" s="158"/>
      <c r="DSD89" s="158"/>
      <c r="DSE89" s="158"/>
      <c r="DSF89" s="158"/>
      <c r="DSG89" s="158"/>
      <c r="DSH89" s="158"/>
      <c r="DSI89" s="158"/>
      <c r="DSJ89" s="158"/>
      <c r="DSK89" s="158"/>
      <c r="DSL89" s="158"/>
      <c r="DSM89" s="158"/>
      <c r="DSN89" s="158"/>
      <c r="DSO89" s="158"/>
      <c r="DSP89" s="158"/>
      <c r="DSQ89" s="158"/>
      <c r="DSR89" s="158"/>
      <c r="DSS89" s="158"/>
      <c r="DST89" s="158"/>
      <c r="DSU89" s="158"/>
      <c r="DSV89" s="158"/>
      <c r="DSW89" s="158"/>
      <c r="DSX89" s="158"/>
      <c r="DSY89" s="158"/>
      <c r="DSZ89" s="158"/>
      <c r="DTA89" s="158"/>
      <c r="DTB89" s="158"/>
      <c r="DTC89" s="158"/>
      <c r="DTD89" s="158"/>
      <c r="DTE89" s="158"/>
      <c r="DTF89" s="158"/>
      <c r="DTG89" s="158"/>
      <c r="DTH89" s="158"/>
      <c r="DTI89" s="158"/>
      <c r="DTJ89" s="158"/>
      <c r="DTK89" s="158"/>
      <c r="DTL89" s="158"/>
      <c r="DTM89" s="158"/>
      <c r="DTN89" s="158"/>
      <c r="DTO89" s="158"/>
      <c r="DTP89" s="158"/>
      <c r="DTQ89" s="158"/>
      <c r="DTR89" s="158"/>
      <c r="DTS89" s="158"/>
      <c r="DTT89" s="158"/>
      <c r="DTU89" s="158"/>
      <c r="DTV89" s="158"/>
      <c r="DTW89" s="158"/>
      <c r="DTX89" s="158"/>
      <c r="DTY89" s="158"/>
      <c r="DTZ89" s="158"/>
      <c r="DUA89" s="158"/>
      <c r="DUB89" s="158"/>
      <c r="DUC89" s="158"/>
      <c r="DUD89" s="158"/>
      <c r="DUE89" s="158"/>
      <c r="DUF89" s="158"/>
      <c r="DUG89" s="158"/>
      <c r="DUH89" s="158"/>
      <c r="DUI89" s="158"/>
      <c r="DUJ89" s="158"/>
      <c r="DUK89" s="158"/>
      <c r="DUL89" s="158"/>
      <c r="DUM89" s="158"/>
      <c r="DUN89" s="158"/>
      <c r="DUO89" s="158"/>
      <c r="DUP89" s="158"/>
      <c r="DUQ89" s="158"/>
      <c r="DUR89" s="158"/>
      <c r="DUS89" s="158"/>
      <c r="DUT89" s="158"/>
      <c r="DUU89" s="158"/>
      <c r="DUV89" s="158"/>
      <c r="DUW89" s="158"/>
      <c r="DUX89" s="158"/>
      <c r="DUY89" s="158"/>
      <c r="DUZ89" s="158"/>
      <c r="DVA89" s="158"/>
      <c r="DVB89" s="158"/>
      <c r="DVC89" s="158"/>
      <c r="DVD89" s="158"/>
      <c r="DVE89" s="158"/>
      <c r="DVF89" s="158"/>
      <c r="DVG89" s="158"/>
      <c r="DVH89" s="158"/>
      <c r="DVI89" s="158"/>
      <c r="DVJ89" s="158"/>
      <c r="DVK89" s="158"/>
      <c r="DVL89" s="158"/>
      <c r="DVM89" s="158"/>
      <c r="DVN89" s="158"/>
      <c r="DVO89" s="158"/>
      <c r="DVP89" s="158"/>
      <c r="DVQ89" s="158"/>
      <c r="DVR89" s="158"/>
      <c r="DVS89" s="158"/>
      <c r="DVT89" s="158"/>
      <c r="DVU89" s="158"/>
      <c r="DVV89" s="158"/>
      <c r="DVW89" s="158"/>
      <c r="DVX89" s="158"/>
      <c r="DVY89" s="158"/>
      <c r="DVZ89" s="158"/>
      <c r="DWA89" s="158"/>
      <c r="DWB89" s="158"/>
      <c r="DWC89" s="158"/>
      <c r="DWD89" s="158"/>
      <c r="DWE89" s="158"/>
      <c r="DWF89" s="158"/>
      <c r="DWG89" s="158"/>
      <c r="DWH89" s="158"/>
      <c r="DWI89" s="158"/>
      <c r="DWJ89" s="158"/>
      <c r="DWK89" s="158"/>
      <c r="DWL89" s="158"/>
      <c r="DWM89" s="158"/>
      <c r="DWN89" s="158"/>
      <c r="DWO89" s="158"/>
      <c r="DWP89" s="158"/>
      <c r="DWQ89" s="158"/>
      <c r="DWR89" s="158"/>
      <c r="DWS89" s="158"/>
      <c r="DWT89" s="158"/>
      <c r="DWU89" s="158"/>
      <c r="DWV89" s="158"/>
      <c r="DWW89" s="158"/>
      <c r="DWX89" s="158"/>
      <c r="DWY89" s="158"/>
      <c r="DWZ89" s="158"/>
      <c r="DXA89" s="158"/>
      <c r="DXB89" s="158"/>
      <c r="DXC89" s="158"/>
      <c r="DXD89" s="158"/>
      <c r="DXE89" s="158"/>
      <c r="DXF89" s="158"/>
      <c r="DXG89" s="158"/>
      <c r="DXH89" s="158"/>
      <c r="DXI89" s="158"/>
      <c r="DXJ89" s="158"/>
      <c r="DXK89" s="158"/>
      <c r="DXL89" s="158"/>
      <c r="DXM89" s="158"/>
      <c r="DXN89" s="158"/>
      <c r="DXO89" s="158"/>
      <c r="DXP89" s="158"/>
      <c r="DXQ89" s="158"/>
      <c r="DXR89" s="158"/>
      <c r="DXS89" s="158"/>
      <c r="DXT89" s="158"/>
      <c r="DXU89" s="158"/>
      <c r="DXV89" s="158"/>
      <c r="DXW89" s="158"/>
      <c r="DXX89" s="158"/>
      <c r="DXY89" s="158"/>
      <c r="DXZ89" s="158"/>
      <c r="DYA89" s="158"/>
      <c r="DYB89" s="158"/>
      <c r="DYC89" s="158"/>
      <c r="DYD89" s="158"/>
      <c r="DYE89" s="158"/>
      <c r="DYF89" s="158"/>
      <c r="DYG89" s="158"/>
      <c r="DYH89" s="158"/>
      <c r="DYI89" s="158"/>
      <c r="DYJ89" s="158"/>
      <c r="DYK89" s="158"/>
      <c r="DYL89" s="158"/>
      <c r="DYM89" s="158"/>
      <c r="DYN89" s="158"/>
      <c r="DYO89" s="158"/>
      <c r="DYP89" s="158"/>
      <c r="DYQ89" s="158"/>
      <c r="DYR89" s="158"/>
      <c r="DYS89" s="158"/>
      <c r="DYT89" s="158"/>
      <c r="DYU89" s="158"/>
      <c r="DYV89" s="158"/>
      <c r="DYW89" s="158"/>
      <c r="DYX89" s="158"/>
      <c r="DYY89" s="158"/>
      <c r="DYZ89" s="158"/>
      <c r="DZA89" s="158"/>
      <c r="DZB89" s="158"/>
      <c r="DZC89" s="158"/>
      <c r="DZD89" s="158"/>
      <c r="DZE89" s="158"/>
      <c r="DZF89" s="158"/>
      <c r="DZG89" s="158"/>
      <c r="DZH89" s="158"/>
      <c r="DZI89" s="158"/>
      <c r="DZJ89" s="158"/>
      <c r="DZK89" s="158"/>
      <c r="DZL89" s="158"/>
      <c r="DZM89" s="158"/>
      <c r="DZN89" s="158"/>
      <c r="DZO89" s="158"/>
      <c r="DZP89" s="158"/>
      <c r="DZQ89" s="158"/>
      <c r="DZR89" s="158"/>
      <c r="DZS89" s="158"/>
      <c r="DZT89" s="158"/>
      <c r="DZU89" s="158"/>
      <c r="DZV89" s="158"/>
      <c r="DZW89" s="158"/>
      <c r="DZX89" s="158"/>
      <c r="DZY89" s="158"/>
      <c r="DZZ89" s="158"/>
      <c r="EAA89" s="158"/>
      <c r="EAB89" s="158"/>
      <c r="EAC89" s="158"/>
      <c r="EAD89" s="158"/>
      <c r="EAE89" s="158"/>
      <c r="EAF89" s="158"/>
      <c r="EAG89" s="158"/>
      <c r="EAH89" s="158"/>
      <c r="EAI89" s="158"/>
      <c r="EAJ89" s="158"/>
      <c r="EAK89" s="158"/>
      <c r="EAL89" s="158"/>
      <c r="EAM89" s="158"/>
      <c r="EAN89" s="158"/>
      <c r="EAO89" s="158"/>
      <c r="EAP89" s="158"/>
      <c r="EAQ89" s="158"/>
      <c r="EAR89" s="158"/>
      <c r="EAS89" s="158"/>
      <c r="EAT89" s="158"/>
      <c r="EAU89" s="158"/>
      <c r="EAV89" s="158"/>
      <c r="EAW89" s="158"/>
      <c r="EAX89" s="158"/>
      <c r="EAY89" s="158"/>
      <c r="EAZ89" s="158"/>
      <c r="EBA89" s="158"/>
      <c r="EBB89" s="158"/>
      <c r="EBC89" s="158"/>
      <c r="EBD89" s="158"/>
      <c r="EBE89" s="158"/>
      <c r="EBF89" s="158"/>
      <c r="EBG89" s="158"/>
      <c r="EBH89" s="158"/>
      <c r="EBI89" s="158"/>
      <c r="EBJ89" s="158"/>
      <c r="EBK89" s="158"/>
      <c r="EBL89" s="158"/>
      <c r="EBM89" s="158"/>
      <c r="EBN89" s="158"/>
      <c r="EBO89" s="158"/>
      <c r="EBP89" s="158"/>
      <c r="EBQ89" s="158"/>
      <c r="EBR89" s="158"/>
      <c r="EBS89" s="158"/>
      <c r="EBT89" s="158"/>
      <c r="EBU89" s="158"/>
      <c r="EBV89" s="158"/>
      <c r="EBW89" s="158"/>
      <c r="EBX89" s="158"/>
      <c r="EBY89" s="158"/>
      <c r="EBZ89" s="158"/>
      <c r="ECA89" s="158"/>
      <c r="ECB89" s="158"/>
      <c r="ECC89" s="158"/>
      <c r="ECD89" s="158"/>
      <c r="ECE89" s="158"/>
      <c r="ECF89" s="158"/>
      <c r="ECG89" s="158"/>
      <c r="ECH89" s="158"/>
      <c r="ECI89" s="158"/>
      <c r="ECJ89" s="158"/>
      <c r="ECK89" s="158"/>
      <c r="ECL89" s="158"/>
      <c r="ECM89" s="158"/>
      <c r="ECN89" s="158"/>
      <c r="ECO89" s="158"/>
      <c r="ECP89" s="158"/>
      <c r="ECQ89" s="158"/>
      <c r="ECR89" s="158"/>
      <c r="ECS89" s="158"/>
      <c r="ECT89" s="158"/>
      <c r="ECU89" s="158"/>
      <c r="ECV89" s="158"/>
      <c r="ECW89" s="158"/>
      <c r="ECX89" s="158"/>
      <c r="ECY89" s="158"/>
      <c r="ECZ89" s="158"/>
      <c r="EDA89" s="158"/>
      <c r="EDB89" s="158"/>
      <c r="EDC89" s="158"/>
      <c r="EDD89" s="158"/>
      <c r="EDE89" s="158"/>
      <c r="EDF89" s="158"/>
      <c r="EDG89" s="158"/>
      <c r="EDH89" s="158"/>
      <c r="EDI89" s="158"/>
      <c r="EDJ89" s="158"/>
      <c r="EDK89" s="158"/>
      <c r="EDL89" s="158"/>
      <c r="EDM89" s="158"/>
      <c r="EDN89" s="158"/>
      <c r="EDO89" s="158"/>
      <c r="EDP89" s="158"/>
      <c r="EDQ89" s="158"/>
      <c r="EDR89" s="158"/>
      <c r="EDS89" s="158"/>
      <c r="EDT89" s="158"/>
      <c r="EDU89" s="158"/>
      <c r="EDV89" s="158"/>
      <c r="EDW89" s="158"/>
      <c r="EDX89" s="158"/>
      <c r="EDY89" s="158"/>
      <c r="EDZ89" s="158"/>
      <c r="EEA89" s="158"/>
      <c r="EEB89" s="158"/>
      <c r="EEC89" s="158"/>
      <c r="EED89" s="158"/>
      <c r="EEE89" s="158"/>
      <c r="EEF89" s="158"/>
      <c r="EEG89" s="158"/>
      <c r="EEH89" s="158"/>
      <c r="EEI89" s="158"/>
      <c r="EEJ89" s="158"/>
      <c r="EEK89" s="158"/>
      <c r="EEL89" s="158"/>
      <c r="EEM89" s="158"/>
      <c r="EEN89" s="158"/>
      <c r="EEO89" s="158"/>
      <c r="EEP89" s="158"/>
      <c r="EEQ89" s="158"/>
      <c r="EER89" s="158"/>
      <c r="EES89" s="158"/>
      <c r="EET89" s="158"/>
      <c r="EEU89" s="158"/>
      <c r="EEV89" s="158"/>
      <c r="EEW89" s="158"/>
      <c r="EEX89" s="158"/>
      <c r="EEY89" s="158"/>
      <c r="EEZ89" s="158"/>
      <c r="EFA89" s="158"/>
      <c r="EFB89" s="158"/>
      <c r="EFC89" s="158"/>
      <c r="EFD89" s="158"/>
      <c r="EFE89" s="158"/>
      <c r="EFF89" s="158"/>
      <c r="EFG89" s="158"/>
      <c r="EFH89" s="158"/>
      <c r="EFI89" s="158"/>
      <c r="EFJ89" s="158"/>
      <c r="EFK89" s="158"/>
      <c r="EFL89" s="158"/>
      <c r="EFM89" s="158"/>
      <c r="EFN89" s="158"/>
      <c r="EFO89" s="158"/>
      <c r="EFP89" s="158"/>
      <c r="EFQ89" s="158"/>
      <c r="EFR89" s="158"/>
      <c r="EFS89" s="158"/>
      <c r="EFT89" s="158"/>
      <c r="EFU89" s="158"/>
      <c r="EFV89" s="158"/>
      <c r="EFW89" s="158"/>
      <c r="EFX89" s="158"/>
      <c r="EFY89" s="158"/>
      <c r="EFZ89" s="158"/>
      <c r="EGA89" s="158"/>
      <c r="EGB89" s="158"/>
      <c r="EGC89" s="158"/>
      <c r="EGD89" s="158"/>
      <c r="EGE89" s="158"/>
      <c r="EGF89" s="158"/>
      <c r="EGG89" s="158"/>
      <c r="EGH89" s="158"/>
      <c r="EGI89" s="158"/>
      <c r="EGJ89" s="158"/>
      <c r="EGK89" s="158"/>
      <c r="EGL89" s="158"/>
      <c r="EGM89" s="158"/>
      <c r="EGN89" s="158"/>
      <c r="EGO89" s="158"/>
      <c r="EGP89" s="158"/>
      <c r="EGQ89" s="158"/>
      <c r="EGR89" s="158"/>
      <c r="EGS89" s="158"/>
      <c r="EGT89" s="158"/>
      <c r="EGU89" s="158"/>
      <c r="EGV89" s="158"/>
      <c r="EGW89" s="158"/>
      <c r="EGX89" s="158"/>
      <c r="EGY89" s="158"/>
      <c r="EGZ89" s="158"/>
      <c r="EHA89" s="158"/>
      <c r="EHB89" s="158"/>
      <c r="EHC89" s="158"/>
      <c r="EHD89" s="158"/>
      <c r="EHE89" s="158"/>
      <c r="EHF89" s="158"/>
      <c r="EHG89" s="158"/>
      <c r="EHH89" s="158"/>
      <c r="EHI89" s="158"/>
      <c r="EHJ89" s="158"/>
      <c r="EHK89" s="158"/>
      <c r="EHL89" s="158"/>
      <c r="EHM89" s="158"/>
      <c r="EHN89" s="158"/>
      <c r="EHO89" s="158"/>
      <c r="EHP89" s="158"/>
      <c r="EHQ89" s="158"/>
      <c r="EHR89" s="158"/>
      <c r="EHS89" s="158"/>
      <c r="EHT89" s="158"/>
      <c r="EHU89" s="158"/>
      <c r="EHV89" s="158"/>
      <c r="EHW89" s="158"/>
      <c r="EHX89" s="158"/>
      <c r="EHY89" s="158"/>
      <c r="EHZ89" s="158"/>
      <c r="EIA89" s="158"/>
      <c r="EIB89" s="158"/>
      <c r="EIC89" s="158"/>
      <c r="EID89" s="158"/>
      <c r="EIE89" s="158"/>
      <c r="EIF89" s="158"/>
      <c r="EIG89" s="158"/>
      <c r="EIH89" s="158"/>
      <c r="EII89" s="158"/>
      <c r="EIJ89" s="158"/>
      <c r="EIK89" s="158"/>
      <c r="EIL89" s="158"/>
      <c r="EIM89" s="158"/>
      <c r="EIN89" s="158"/>
      <c r="EIO89" s="158"/>
      <c r="EIP89" s="158"/>
      <c r="EIQ89" s="158"/>
      <c r="EIR89" s="158"/>
      <c r="EIS89" s="158"/>
      <c r="EIT89" s="158"/>
      <c r="EIU89" s="158"/>
      <c r="EIV89" s="158"/>
      <c r="EIW89" s="158"/>
      <c r="EIX89" s="158"/>
      <c r="EIY89" s="158"/>
      <c r="EIZ89" s="158"/>
      <c r="EJA89" s="158"/>
      <c r="EJB89" s="158"/>
      <c r="EJC89" s="158"/>
      <c r="EJD89" s="158"/>
      <c r="EJE89" s="158"/>
      <c r="EJF89" s="158"/>
      <c r="EJG89" s="158"/>
      <c r="EJH89" s="158"/>
      <c r="EJI89" s="158"/>
      <c r="EJJ89" s="158"/>
      <c r="EJK89" s="158"/>
      <c r="EJL89" s="158"/>
      <c r="EJM89" s="158"/>
      <c r="EJN89" s="158"/>
      <c r="EJO89" s="158"/>
      <c r="EJP89" s="158"/>
      <c r="EJQ89" s="158"/>
      <c r="EJR89" s="158"/>
      <c r="EJS89" s="158"/>
      <c r="EJT89" s="158"/>
      <c r="EJU89" s="158"/>
      <c r="EJV89" s="158"/>
      <c r="EJW89" s="158"/>
      <c r="EJX89" s="158"/>
      <c r="EJY89" s="158"/>
      <c r="EJZ89" s="158"/>
      <c r="EKA89" s="158"/>
      <c r="EKB89" s="158"/>
      <c r="EKC89" s="158"/>
      <c r="EKD89" s="158"/>
      <c r="EKE89" s="158"/>
      <c r="EKF89" s="158"/>
      <c r="EKG89" s="158"/>
      <c r="EKH89" s="158"/>
      <c r="EKI89" s="158"/>
      <c r="EKJ89" s="158"/>
      <c r="EKK89" s="158"/>
      <c r="EKL89" s="158"/>
      <c r="EKM89" s="158"/>
      <c r="EKN89" s="158"/>
      <c r="EKO89" s="158"/>
      <c r="EKP89" s="158"/>
      <c r="EKQ89" s="158"/>
      <c r="EKR89" s="158"/>
      <c r="EKS89" s="158"/>
      <c r="EKT89" s="158"/>
      <c r="EKU89" s="158"/>
      <c r="EKV89" s="158"/>
      <c r="EKW89" s="158"/>
      <c r="EKX89" s="158"/>
      <c r="EKY89" s="158"/>
      <c r="EKZ89" s="158"/>
      <c r="ELA89" s="158"/>
      <c r="ELB89" s="158"/>
      <c r="ELC89" s="158"/>
      <c r="ELD89" s="158"/>
      <c r="ELE89" s="158"/>
      <c r="ELF89" s="158"/>
      <c r="ELG89" s="158"/>
      <c r="ELH89" s="158"/>
      <c r="ELI89" s="158"/>
      <c r="ELJ89" s="158"/>
      <c r="ELK89" s="158"/>
      <c r="ELL89" s="158"/>
      <c r="ELM89" s="158"/>
      <c r="ELN89" s="158"/>
      <c r="ELO89" s="158"/>
      <c r="ELP89" s="158"/>
      <c r="ELQ89" s="158"/>
      <c r="ELR89" s="158"/>
      <c r="ELS89" s="158"/>
      <c r="ELT89" s="158"/>
      <c r="ELU89" s="158"/>
      <c r="ELV89" s="158"/>
      <c r="ELW89" s="158"/>
      <c r="ELX89" s="158"/>
      <c r="ELY89" s="158"/>
      <c r="ELZ89" s="158"/>
      <c r="EMA89" s="158"/>
      <c r="EMB89" s="158"/>
      <c r="EMC89" s="158"/>
      <c r="EMD89" s="158"/>
      <c r="EME89" s="158"/>
      <c r="EMF89" s="158"/>
      <c r="EMG89" s="158"/>
      <c r="EMH89" s="158"/>
      <c r="EMI89" s="158"/>
      <c r="EMJ89" s="158"/>
      <c r="EMK89" s="158"/>
      <c r="EML89" s="158"/>
      <c r="EMM89" s="158"/>
      <c r="EMN89" s="158"/>
      <c r="EMO89" s="158"/>
      <c r="EMP89" s="158"/>
      <c r="EMQ89" s="158"/>
      <c r="EMR89" s="158"/>
      <c r="EMS89" s="158"/>
      <c r="EMT89" s="158"/>
      <c r="EMU89" s="158"/>
      <c r="EMV89" s="158"/>
      <c r="EMW89" s="158"/>
      <c r="EMX89" s="158"/>
      <c r="EMY89" s="158"/>
      <c r="EMZ89" s="158"/>
      <c r="ENA89" s="158"/>
      <c r="ENB89" s="158"/>
      <c r="ENC89" s="158"/>
      <c r="END89" s="158"/>
      <c r="ENE89" s="158"/>
      <c r="ENF89" s="158"/>
      <c r="ENG89" s="158"/>
      <c r="ENH89" s="158"/>
      <c r="ENI89" s="158"/>
      <c r="ENJ89" s="158"/>
      <c r="ENK89" s="158"/>
      <c r="ENL89" s="158"/>
      <c r="ENM89" s="158"/>
      <c r="ENN89" s="158"/>
      <c r="ENO89" s="158"/>
      <c r="ENP89" s="158"/>
      <c r="ENQ89" s="158"/>
      <c r="ENR89" s="158"/>
      <c r="ENS89" s="158"/>
      <c r="ENT89" s="158"/>
      <c r="ENU89" s="158"/>
      <c r="ENV89" s="158"/>
      <c r="ENW89" s="158"/>
      <c r="ENX89" s="158"/>
      <c r="ENY89" s="158"/>
      <c r="ENZ89" s="158"/>
      <c r="EOA89" s="158"/>
      <c r="EOB89" s="158"/>
      <c r="EOC89" s="158"/>
      <c r="EOD89" s="158"/>
      <c r="EOE89" s="158"/>
      <c r="EOF89" s="158"/>
      <c r="EOG89" s="158"/>
      <c r="EOH89" s="158"/>
      <c r="EOI89" s="158"/>
      <c r="EOJ89" s="158"/>
      <c r="EOK89" s="158"/>
      <c r="EOL89" s="158"/>
      <c r="EOM89" s="158"/>
      <c r="EON89" s="158"/>
      <c r="EOO89" s="158"/>
      <c r="EOP89" s="158"/>
      <c r="EOQ89" s="158"/>
      <c r="EOR89" s="158"/>
      <c r="EOS89" s="158"/>
      <c r="EOT89" s="158"/>
      <c r="EOU89" s="158"/>
      <c r="EOV89" s="158"/>
      <c r="EOW89" s="158"/>
      <c r="EOX89" s="158"/>
      <c r="EOY89" s="158"/>
      <c r="EOZ89" s="158"/>
      <c r="EPA89" s="158"/>
      <c r="EPB89" s="158"/>
      <c r="EPC89" s="158"/>
      <c r="EPD89" s="158"/>
      <c r="EPE89" s="158"/>
      <c r="EPF89" s="158"/>
      <c r="EPG89" s="158"/>
      <c r="EPH89" s="158"/>
      <c r="EPI89" s="158"/>
      <c r="EPJ89" s="158"/>
      <c r="EPK89" s="158"/>
      <c r="EPL89" s="158"/>
      <c r="EPM89" s="158"/>
      <c r="EPN89" s="158"/>
      <c r="EPO89" s="158"/>
      <c r="EPP89" s="158"/>
      <c r="EPQ89" s="158"/>
      <c r="EPR89" s="158"/>
      <c r="EPS89" s="158"/>
      <c r="EPT89" s="158"/>
      <c r="EPU89" s="158"/>
      <c r="EPV89" s="158"/>
      <c r="EPW89" s="158"/>
      <c r="EPX89" s="158"/>
      <c r="EPY89" s="158"/>
      <c r="EPZ89" s="158"/>
      <c r="EQA89" s="158"/>
      <c r="EQB89" s="158"/>
      <c r="EQC89" s="158"/>
      <c r="EQD89" s="158"/>
      <c r="EQE89" s="158"/>
      <c r="EQF89" s="158"/>
      <c r="EQG89" s="158"/>
      <c r="EQH89" s="158"/>
      <c r="EQI89" s="158"/>
      <c r="EQJ89" s="158"/>
      <c r="EQK89" s="158"/>
      <c r="EQL89" s="158"/>
      <c r="EQM89" s="158"/>
      <c r="EQN89" s="158"/>
      <c r="EQO89" s="158"/>
      <c r="EQP89" s="158"/>
      <c r="EQQ89" s="158"/>
      <c r="EQR89" s="158"/>
      <c r="EQS89" s="158"/>
      <c r="EQT89" s="158"/>
      <c r="EQU89" s="158"/>
      <c r="EQV89" s="158"/>
      <c r="EQW89" s="158"/>
      <c r="EQX89" s="158"/>
      <c r="EQY89" s="158"/>
      <c r="EQZ89" s="158"/>
      <c r="ERA89" s="158"/>
      <c r="ERB89" s="158"/>
      <c r="ERC89" s="158"/>
      <c r="ERD89" s="158"/>
      <c r="ERE89" s="158"/>
      <c r="ERF89" s="158"/>
      <c r="ERG89" s="158"/>
      <c r="ERH89" s="158"/>
      <c r="ERI89" s="158"/>
      <c r="ERJ89" s="158"/>
      <c r="ERK89" s="158"/>
      <c r="ERL89" s="158"/>
      <c r="ERM89" s="158"/>
      <c r="ERN89" s="158"/>
      <c r="ERO89" s="158"/>
      <c r="ERP89" s="158"/>
      <c r="ERQ89" s="158"/>
      <c r="ERR89" s="158"/>
      <c r="ERS89" s="158"/>
      <c r="ERT89" s="158"/>
      <c r="ERU89" s="158"/>
      <c r="ERV89" s="158"/>
      <c r="ERW89" s="158"/>
      <c r="ERX89" s="158"/>
      <c r="ERY89" s="158"/>
      <c r="ERZ89" s="158"/>
      <c r="ESA89" s="158"/>
      <c r="ESB89" s="158"/>
      <c r="ESC89" s="158"/>
      <c r="ESD89" s="158"/>
      <c r="ESE89" s="158"/>
      <c r="ESF89" s="158"/>
      <c r="ESG89" s="158"/>
      <c r="ESH89" s="158"/>
      <c r="ESI89" s="158"/>
      <c r="ESJ89" s="158"/>
      <c r="ESK89" s="158"/>
      <c r="ESL89" s="158"/>
      <c r="ESM89" s="158"/>
      <c r="ESN89" s="158"/>
      <c r="ESO89" s="158"/>
      <c r="ESP89" s="158"/>
      <c r="ESQ89" s="158"/>
      <c r="ESR89" s="158"/>
      <c r="ESS89" s="158"/>
      <c r="EST89" s="158"/>
      <c r="ESU89" s="158"/>
      <c r="ESV89" s="158"/>
      <c r="ESW89" s="158"/>
      <c r="ESX89" s="158"/>
      <c r="ESY89" s="158"/>
      <c r="ESZ89" s="158"/>
      <c r="ETA89" s="158"/>
      <c r="ETB89" s="158"/>
      <c r="ETC89" s="158"/>
      <c r="ETD89" s="158"/>
      <c r="ETE89" s="158"/>
      <c r="ETF89" s="158"/>
      <c r="ETG89" s="158"/>
      <c r="ETH89" s="158"/>
      <c r="ETI89" s="158"/>
      <c r="ETJ89" s="158"/>
      <c r="ETK89" s="158"/>
      <c r="ETL89" s="158"/>
      <c r="ETM89" s="158"/>
      <c r="ETN89" s="158"/>
      <c r="ETO89" s="158"/>
      <c r="ETP89" s="158"/>
      <c r="ETQ89" s="158"/>
      <c r="ETR89" s="158"/>
      <c r="ETS89" s="158"/>
      <c r="ETT89" s="158"/>
      <c r="ETU89" s="158"/>
      <c r="ETV89" s="158"/>
      <c r="ETW89" s="158"/>
      <c r="ETX89" s="158"/>
      <c r="ETY89" s="158"/>
      <c r="ETZ89" s="158"/>
      <c r="EUA89" s="158"/>
      <c r="EUB89" s="158"/>
      <c r="EUC89" s="158"/>
      <c r="EUD89" s="158"/>
      <c r="EUE89" s="158"/>
      <c r="EUF89" s="158"/>
      <c r="EUG89" s="158"/>
      <c r="EUH89" s="158"/>
      <c r="EUI89" s="158"/>
      <c r="EUJ89" s="158"/>
      <c r="EUK89" s="158"/>
      <c r="EUL89" s="158"/>
      <c r="EUM89" s="158"/>
      <c r="EUN89" s="158"/>
      <c r="EUO89" s="158"/>
      <c r="EUP89" s="158"/>
      <c r="EUQ89" s="158"/>
      <c r="EUR89" s="158"/>
      <c r="EUS89" s="158"/>
      <c r="EUT89" s="158"/>
      <c r="EUU89" s="158"/>
      <c r="EUV89" s="158"/>
      <c r="EUW89" s="158"/>
      <c r="EUX89" s="158"/>
      <c r="EUY89" s="158"/>
      <c r="EUZ89" s="158"/>
      <c r="EVA89" s="158"/>
      <c r="EVB89" s="158"/>
      <c r="EVC89" s="158"/>
      <c r="EVD89" s="158"/>
      <c r="EVE89" s="158"/>
      <c r="EVF89" s="158"/>
      <c r="EVG89" s="158"/>
      <c r="EVH89" s="158"/>
      <c r="EVI89" s="158"/>
      <c r="EVJ89" s="158"/>
      <c r="EVK89" s="158"/>
      <c r="EVL89" s="158"/>
      <c r="EVM89" s="158"/>
      <c r="EVN89" s="158"/>
      <c r="EVO89" s="158"/>
      <c r="EVP89" s="158"/>
      <c r="EVQ89" s="158"/>
      <c r="EVR89" s="158"/>
      <c r="EVS89" s="158"/>
      <c r="EVT89" s="158"/>
      <c r="EVU89" s="158"/>
      <c r="EVV89" s="158"/>
      <c r="EVW89" s="158"/>
      <c r="EVX89" s="158"/>
      <c r="EVY89" s="158"/>
      <c r="EVZ89" s="158"/>
      <c r="EWA89" s="158"/>
      <c r="EWB89" s="158"/>
      <c r="EWC89" s="158"/>
      <c r="EWD89" s="158"/>
      <c r="EWE89" s="158"/>
      <c r="EWF89" s="158"/>
      <c r="EWG89" s="158"/>
      <c r="EWH89" s="158"/>
      <c r="EWI89" s="158"/>
      <c r="EWJ89" s="158"/>
      <c r="EWK89" s="158"/>
      <c r="EWL89" s="158"/>
      <c r="EWM89" s="158"/>
      <c r="EWN89" s="158"/>
      <c r="EWO89" s="158"/>
      <c r="EWP89" s="158"/>
      <c r="EWQ89" s="158"/>
      <c r="EWR89" s="158"/>
      <c r="EWS89" s="158"/>
      <c r="EWT89" s="158"/>
      <c r="EWU89" s="158"/>
      <c r="EWV89" s="158"/>
      <c r="EWW89" s="158"/>
      <c r="EWX89" s="158"/>
      <c r="EWY89" s="158"/>
      <c r="EWZ89" s="158"/>
      <c r="EXA89" s="158"/>
      <c r="EXB89" s="158"/>
      <c r="EXC89" s="158"/>
      <c r="EXD89" s="158"/>
      <c r="EXE89" s="158"/>
      <c r="EXF89" s="158"/>
      <c r="EXG89" s="158"/>
      <c r="EXH89" s="158"/>
      <c r="EXI89" s="158"/>
      <c r="EXJ89" s="158"/>
      <c r="EXK89" s="158"/>
      <c r="EXL89" s="158"/>
      <c r="EXM89" s="158"/>
      <c r="EXN89" s="158"/>
      <c r="EXO89" s="158"/>
      <c r="EXP89" s="158"/>
      <c r="EXQ89" s="158"/>
      <c r="EXR89" s="158"/>
      <c r="EXS89" s="158"/>
      <c r="EXT89" s="158"/>
      <c r="EXU89" s="158"/>
      <c r="EXV89" s="158"/>
      <c r="EXW89" s="158"/>
      <c r="EXX89" s="158"/>
      <c r="EXY89" s="158"/>
      <c r="EXZ89" s="158"/>
      <c r="EYA89" s="158"/>
      <c r="EYB89" s="158"/>
      <c r="EYC89" s="158"/>
      <c r="EYD89" s="158"/>
      <c r="EYE89" s="158"/>
      <c r="EYF89" s="158"/>
      <c r="EYG89" s="158"/>
      <c r="EYH89" s="158"/>
      <c r="EYI89" s="158"/>
      <c r="EYJ89" s="158"/>
      <c r="EYK89" s="158"/>
      <c r="EYL89" s="158"/>
      <c r="EYM89" s="158"/>
      <c r="EYN89" s="158"/>
      <c r="EYO89" s="158"/>
      <c r="EYP89" s="158"/>
      <c r="EYQ89" s="158"/>
      <c r="EYR89" s="158"/>
      <c r="EYS89" s="158"/>
      <c r="EYT89" s="158"/>
      <c r="EYU89" s="158"/>
      <c r="EYV89" s="158"/>
      <c r="EYW89" s="158"/>
      <c r="EYX89" s="158"/>
      <c r="EYY89" s="158"/>
      <c r="EYZ89" s="158"/>
      <c r="EZA89" s="158"/>
      <c r="EZB89" s="158"/>
      <c r="EZC89" s="158"/>
      <c r="EZD89" s="158"/>
      <c r="EZE89" s="158"/>
      <c r="EZF89" s="158"/>
      <c r="EZG89" s="158"/>
      <c r="EZH89" s="158"/>
      <c r="EZI89" s="158"/>
      <c r="EZJ89" s="158"/>
      <c r="EZK89" s="158"/>
      <c r="EZL89" s="158"/>
      <c r="EZM89" s="158"/>
      <c r="EZN89" s="158"/>
      <c r="EZO89" s="158"/>
      <c r="EZP89" s="158"/>
      <c r="EZQ89" s="158"/>
      <c r="EZR89" s="158"/>
      <c r="EZS89" s="158"/>
      <c r="EZT89" s="158"/>
      <c r="EZU89" s="158"/>
      <c r="EZV89" s="158"/>
      <c r="EZW89" s="158"/>
      <c r="EZX89" s="158"/>
      <c r="EZY89" s="158"/>
      <c r="EZZ89" s="158"/>
      <c r="FAA89" s="158"/>
      <c r="FAB89" s="158"/>
      <c r="FAC89" s="158"/>
      <c r="FAD89" s="158"/>
      <c r="FAE89" s="158"/>
      <c r="FAF89" s="158"/>
      <c r="FAG89" s="158"/>
      <c r="FAH89" s="158"/>
      <c r="FAI89" s="158"/>
      <c r="FAJ89" s="158"/>
      <c r="FAK89" s="158"/>
      <c r="FAL89" s="158"/>
      <c r="FAM89" s="158"/>
      <c r="FAN89" s="158"/>
      <c r="FAO89" s="158"/>
      <c r="FAP89" s="158"/>
      <c r="FAQ89" s="158"/>
      <c r="FAR89" s="158"/>
      <c r="FAS89" s="158"/>
      <c r="FAT89" s="158"/>
      <c r="FAU89" s="158"/>
      <c r="FAV89" s="158"/>
      <c r="FAW89" s="158"/>
      <c r="FAX89" s="158"/>
      <c r="FAY89" s="158"/>
      <c r="FAZ89" s="158"/>
      <c r="FBA89" s="158"/>
      <c r="FBB89" s="158"/>
      <c r="FBC89" s="158"/>
      <c r="FBD89" s="158"/>
      <c r="FBE89" s="158"/>
      <c r="FBF89" s="158"/>
      <c r="FBG89" s="158"/>
      <c r="FBH89" s="158"/>
      <c r="FBI89" s="158"/>
      <c r="FBJ89" s="158"/>
      <c r="FBK89" s="158"/>
      <c r="FBL89" s="158"/>
      <c r="FBM89" s="158"/>
      <c r="FBN89" s="158"/>
      <c r="FBO89" s="158"/>
      <c r="FBP89" s="158"/>
      <c r="FBQ89" s="158"/>
      <c r="FBR89" s="158"/>
      <c r="FBS89" s="158"/>
      <c r="FBT89" s="158"/>
      <c r="FBU89" s="158"/>
      <c r="FBV89" s="158"/>
      <c r="FBW89" s="158"/>
      <c r="FBX89" s="158"/>
      <c r="FBY89" s="158"/>
      <c r="FBZ89" s="158"/>
      <c r="FCA89" s="158"/>
      <c r="FCB89" s="158"/>
      <c r="FCC89" s="158"/>
      <c r="FCD89" s="158"/>
      <c r="FCE89" s="158"/>
      <c r="FCF89" s="158"/>
      <c r="FCG89" s="158"/>
      <c r="FCH89" s="158"/>
      <c r="FCI89" s="158"/>
      <c r="FCJ89" s="158"/>
      <c r="FCK89" s="158"/>
      <c r="FCL89" s="158"/>
      <c r="FCM89" s="158"/>
      <c r="FCN89" s="158"/>
      <c r="FCO89" s="158"/>
      <c r="FCP89" s="158"/>
      <c r="FCQ89" s="158"/>
      <c r="FCR89" s="158"/>
      <c r="FCS89" s="158"/>
      <c r="FCT89" s="158"/>
      <c r="FCU89" s="158"/>
      <c r="FCV89" s="158"/>
      <c r="FCW89" s="158"/>
      <c r="FCX89" s="158"/>
      <c r="FCY89" s="158"/>
      <c r="FCZ89" s="158"/>
      <c r="FDA89" s="158"/>
      <c r="FDB89" s="158"/>
      <c r="FDC89" s="158"/>
      <c r="FDD89" s="158"/>
      <c r="FDE89" s="158"/>
      <c r="FDF89" s="158"/>
      <c r="FDG89" s="158"/>
      <c r="FDH89" s="158"/>
      <c r="FDI89" s="158"/>
      <c r="FDJ89" s="158"/>
      <c r="FDK89" s="158"/>
      <c r="FDL89" s="158"/>
      <c r="FDM89" s="158"/>
      <c r="FDN89" s="158"/>
      <c r="FDO89" s="158"/>
      <c r="FDP89" s="158"/>
      <c r="FDQ89" s="158"/>
      <c r="FDR89" s="158"/>
      <c r="FDS89" s="158"/>
      <c r="FDT89" s="158"/>
      <c r="FDU89" s="158"/>
      <c r="FDV89" s="158"/>
      <c r="FDW89" s="158"/>
      <c r="FDX89" s="158"/>
      <c r="FDY89" s="158"/>
      <c r="FDZ89" s="158"/>
      <c r="FEA89" s="158"/>
      <c r="FEB89" s="158"/>
      <c r="FEC89" s="158"/>
      <c r="FED89" s="158"/>
      <c r="FEE89" s="158"/>
      <c r="FEF89" s="158"/>
      <c r="FEG89" s="158"/>
      <c r="FEH89" s="158"/>
      <c r="FEI89" s="158"/>
      <c r="FEJ89" s="158"/>
      <c r="FEK89" s="158"/>
      <c r="FEL89" s="158"/>
      <c r="FEM89" s="158"/>
      <c r="FEN89" s="158"/>
      <c r="FEO89" s="158"/>
      <c r="FEP89" s="158"/>
      <c r="FEQ89" s="158"/>
      <c r="FER89" s="158"/>
      <c r="FES89" s="158"/>
      <c r="FET89" s="158"/>
      <c r="FEU89" s="158"/>
      <c r="FEV89" s="158"/>
      <c r="FEW89" s="158"/>
      <c r="FEX89" s="158"/>
      <c r="FEY89" s="158"/>
      <c r="FEZ89" s="158"/>
      <c r="FFA89" s="158"/>
      <c r="FFB89" s="158"/>
      <c r="FFC89" s="158"/>
      <c r="FFD89" s="158"/>
      <c r="FFE89" s="158"/>
      <c r="FFF89" s="158"/>
      <c r="FFG89" s="158"/>
      <c r="FFH89" s="158"/>
      <c r="FFI89" s="158"/>
      <c r="FFJ89" s="158"/>
      <c r="FFK89" s="158"/>
      <c r="FFL89" s="158"/>
      <c r="FFM89" s="158"/>
      <c r="FFN89" s="158"/>
      <c r="FFO89" s="158"/>
      <c r="FFP89" s="158"/>
      <c r="FFQ89" s="158"/>
      <c r="FFR89" s="158"/>
      <c r="FFS89" s="158"/>
      <c r="FFT89" s="158"/>
      <c r="FFU89" s="158"/>
      <c r="FFV89" s="158"/>
      <c r="FFW89" s="158"/>
      <c r="FFX89" s="158"/>
      <c r="FFY89" s="158"/>
      <c r="FFZ89" s="158"/>
      <c r="FGA89" s="158"/>
      <c r="FGB89" s="158"/>
      <c r="FGC89" s="158"/>
      <c r="FGD89" s="158"/>
      <c r="FGE89" s="158"/>
      <c r="FGF89" s="158"/>
      <c r="FGG89" s="158"/>
      <c r="FGH89" s="158"/>
      <c r="FGI89" s="158"/>
      <c r="FGJ89" s="158"/>
      <c r="FGK89" s="158"/>
      <c r="FGL89" s="158"/>
      <c r="FGM89" s="158"/>
      <c r="FGN89" s="158"/>
      <c r="FGO89" s="158"/>
      <c r="FGP89" s="158"/>
      <c r="FGQ89" s="158"/>
      <c r="FGR89" s="158"/>
      <c r="FGS89" s="158"/>
      <c r="FGT89" s="158"/>
      <c r="FGU89" s="158"/>
      <c r="FGV89" s="158"/>
      <c r="FGW89" s="158"/>
      <c r="FGX89" s="158"/>
      <c r="FGY89" s="158"/>
      <c r="FGZ89" s="158"/>
      <c r="FHA89" s="158"/>
      <c r="FHB89" s="158"/>
      <c r="FHC89" s="158"/>
      <c r="FHD89" s="158"/>
      <c r="FHE89" s="158"/>
      <c r="FHF89" s="158"/>
      <c r="FHG89" s="158"/>
      <c r="FHH89" s="158"/>
      <c r="FHI89" s="158"/>
      <c r="FHJ89" s="158"/>
      <c r="FHK89" s="158"/>
      <c r="FHL89" s="158"/>
      <c r="FHM89" s="158"/>
      <c r="FHN89" s="158"/>
      <c r="FHO89" s="158"/>
      <c r="FHP89" s="158"/>
      <c r="FHQ89" s="158"/>
      <c r="FHR89" s="158"/>
      <c r="FHS89" s="158"/>
      <c r="FHT89" s="158"/>
      <c r="FHU89" s="158"/>
      <c r="FHV89" s="158"/>
      <c r="FHW89" s="158"/>
      <c r="FHX89" s="158"/>
      <c r="FHY89" s="158"/>
      <c r="FHZ89" s="158"/>
      <c r="FIA89" s="158"/>
      <c r="FIB89" s="158"/>
      <c r="FIC89" s="158"/>
      <c r="FID89" s="158"/>
      <c r="FIE89" s="158"/>
      <c r="FIF89" s="158"/>
      <c r="FIG89" s="158"/>
      <c r="FIH89" s="158"/>
      <c r="FII89" s="158"/>
      <c r="FIJ89" s="158"/>
      <c r="FIK89" s="158"/>
      <c r="FIL89" s="158"/>
      <c r="FIM89" s="158"/>
      <c r="FIN89" s="158"/>
      <c r="FIO89" s="158"/>
      <c r="FIP89" s="158"/>
      <c r="FIQ89" s="158"/>
      <c r="FIR89" s="158"/>
      <c r="FIS89" s="158"/>
      <c r="FIT89" s="158"/>
      <c r="FIU89" s="158"/>
      <c r="FIV89" s="158"/>
      <c r="FIW89" s="158"/>
      <c r="FIX89" s="158"/>
      <c r="FIY89" s="158"/>
      <c r="FIZ89" s="158"/>
      <c r="FJA89" s="158"/>
      <c r="FJB89" s="158"/>
      <c r="FJC89" s="158"/>
      <c r="FJD89" s="158"/>
      <c r="FJE89" s="158"/>
      <c r="FJF89" s="158"/>
      <c r="FJG89" s="158"/>
      <c r="FJH89" s="158"/>
      <c r="FJI89" s="158"/>
      <c r="FJJ89" s="158"/>
      <c r="FJK89" s="158"/>
      <c r="FJL89" s="158"/>
      <c r="FJM89" s="158"/>
      <c r="FJN89" s="158"/>
      <c r="FJO89" s="158"/>
      <c r="FJP89" s="158"/>
      <c r="FJQ89" s="158"/>
      <c r="FJR89" s="158"/>
      <c r="FJS89" s="158"/>
      <c r="FJT89" s="158"/>
      <c r="FJU89" s="158"/>
      <c r="FJV89" s="158"/>
      <c r="FJW89" s="158"/>
      <c r="FJX89" s="158"/>
      <c r="FJY89" s="158"/>
      <c r="FJZ89" s="158"/>
      <c r="FKA89" s="158"/>
      <c r="FKB89" s="158"/>
      <c r="FKC89" s="158"/>
      <c r="FKD89" s="158"/>
      <c r="FKE89" s="158"/>
      <c r="FKF89" s="158"/>
      <c r="FKG89" s="158"/>
      <c r="FKH89" s="158"/>
      <c r="FKI89" s="158"/>
      <c r="FKJ89" s="158"/>
      <c r="FKK89" s="158"/>
      <c r="FKL89" s="158"/>
      <c r="FKM89" s="158"/>
      <c r="FKN89" s="158"/>
      <c r="FKO89" s="158"/>
      <c r="FKP89" s="158"/>
      <c r="FKQ89" s="158"/>
      <c r="FKR89" s="158"/>
      <c r="FKS89" s="158"/>
      <c r="FKT89" s="158"/>
      <c r="FKU89" s="158"/>
      <c r="FKV89" s="158"/>
      <c r="FKW89" s="158"/>
      <c r="FKX89" s="158"/>
      <c r="FKY89" s="158"/>
      <c r="FKZ89" s="158"/>
      <c r="FLA89" s="158"/>
      <c r="FLB89" s="158"/>
      <c r="FLC89" s="158"/>
      <c r="FLD89" s="158"/>
      <c r="FLE89" s="158"/>
      <c r="FLF89" s="158"/>
      <c r="FLG89" s="158"/>
      <c r="FLH89" s="158"/>
      <c r="FLI89" s="158"/>
      <c r="FLJ89" s="158"/>
      <c r="FLK89" s="158"/>
      <c r="FLL89" s="158"/>
      <c r="FLM89" s="158"/>
      <c r="FLN89" s="158"/>
      <c r="FLO89" s="158"/>
      <c r="FLP89" s="158"/>
      <c r="FLQ89" s="158"/>
      <c r="FLR89" s="158"/>
      <c r="FLS89" s="158"/>
      <c r="FLT89" s="158"/>
      <c r="FLU89" s="158"/>
      <c r="FLV89" s="158"/>
      <c r="FLW89" s="158"/>
      <c r="FLX89" s="158"/>
      <c r="FLY89" s="158"/>
      <c r="FLZ89" s="158"/>
      <c r="FMA89" s="158"/>
      <c r="FMB89" s="158"/>
      <c r="FMC89" s="158"/>
      <c r="FMD89" s="158"/>
      <c r="FME89" s="158"/>
      <c r="FMF89" s="158"/>
      <c r="FMG89" s="158"/>
      <c r="FMH89" s="158"/>
      <c r="FMI89" s="158"/>
      <c r="FMJ89" s="158"/>
      <c r="FMK89" s="158"/>
      <c r="FML89" s="158"/>
      <c r="FMM89" s="158"/>
      <c r="FMN89" s="158"/>
      <c r="FMO89" s="158"/>
      <c r="FMP89" s="158"/>
      <c r="FMQ89" s="158"/>
      <c r="FMR89" s="158"/>
      <c r="FMS89" s="158"/>
      <c r="FMT89" s="158"/>
      <c r="FMU89" s="158"/>
      <c r="FMV89" s="158"/>
      <c r="FMW89" s="158"/>
      <c r="FMX89" s="158"/>
      <c r="FMY89" s="158"/>
      <c r="FMZ89" s="158"/>
      <c r="FNA89" s="158"/>
      <c r="FNB89" s="158"/>
      <c r="FNC89" s="158"/>
      <c r="FND89" s="158"/>
      <c r="FNE89" s="158"/>
      <c r="FNF89" s="158"/>
      <c r="FNG89" s="158"/>
      <c r="FNH89" s="158"/>
      <c r="FNI89" s="158"/>
      <c r="FNJ89" s="158"/>
      <c r="FNK89" s="158"/>
      <c r="FNL89" s="158"/>
      <c r="FNM89" s="158"/>
      <c r="FNN89" s="158"/>
      <c r="FNO89" s="158"/>
      <c r="FNP89" s="158"/>
      <c r="FNQ89" s="158"/>
      <c r="FNR89" s="158"/>
      <c r="FNS89" s="158"/>
      <c r="FNT89" s="158"/>
      <c r="FNU89" s="158"/>
      <c r="FNV89" s="158"/>
      <c r="FNW89" s="158"/>
      <c r="FNX89" s="158"/>
      <c r="FNY89" s="158"/>
      <c r="FNZ89" s="158"/>
      <c r="FOA89" s="158"/>
      <c r="FOB89" s="158"/>
      <c r="FOC89" s="158"/>
      <c r="FOD89" s="158"/>
      <c r="FOE89" s="158"/>
      <c r="FOF89" s="158"/>
      <c r="FOG89" s="158"/>
      <c r="FOH89" s="158"/>
      <c r="FOI89" s="158"/>
      <c r="FOJ89" s="158"/>
      <c r="FOK89" s="158"/>
      <c r="FOL89" s="158"/>
      <c r="FOM89" s="158"/>
      <c r="FON89" s="158"/>
      <c r="FOO89" s="158"/>
      <c r="FOP89" s="158"/>
      <c r="FOQ89" s="158"/>
      <c r="FOR89" s="158"/>
      <c r="FOS89" s="158"/>
      <c r="FOT89" s="158"/>
      <c r="FOU89" s="158"/>
      <c r="FOV89" s="158"/>
      <c r="FOW89" s="158"/>
      <c r="FOX89" s="158"/>
      <c r="FOY89" s="158"/>
      <c r="FOZ89" s="158"/>
      <c r="FPA89" s="158"/>
      <c r="FPB89" s="158"/>
      <c r="FPC89" s="158"/>
      <c r="FPD89" s="158"/>
      <c r="FPE89" s="158"/>
      <c r="FPF89" s="158"/>
      <c r="FPG89" s="158"/>
      <c r="FPH89" s="158"/>
      <c r="FPI89" s="158"/>
      <c r="FPJ89" s="158"/>
      <c r="FPK89" s="158"/>
      <c r="FPL89" s="158"/>
      <c r="FPM89" s="158"/>
      <c r="FPN89" s="158"/>
      <c r="FPO89" s="158"/>
      <c r="FPP89" s="158"/>
      <c r="FPQ89" s="158"/>
      <c r="FPR89" s="158"/>
      <c r="FPS89" s="158"/>
      <c r="FPT89" s="158"/>
      <c r="FPU89" s="158"/>
      <c r="FPV89" s="158"/>
      <c r="FPW89" s="158"/>
      <c r="FPX89" s="158"/>
      <c r="FPY89" s="158"/>
      <c r="FPZ89" s="158"/>
      <c r="FQA89" s="158"/>
      <c r="FQB89" s="158"/>
      <c r="FQC89" s="158"/>
      <c r="FQD89" s="158"/>
      <c r="FQE89" s="158"/>
      <c r="FQF89" s="158"/>
      <c r="FQG89" s="158"/>
      <c r="FQH89" s="158"/>
      <c r="FQI89" s="158"/>
      <c r="FQJ89" s="158"/>
      <c r="FQK89" s="158"/>
      <c r="FQL89" s="158"/>
      <c r="FQM89" s="158"/>
      <c r="FQN89" s="158"/>
      <c r="FQO89" s="158"/>
      <c r="FQP89" s="158"/>
      <c r="FQQ89" s="158"/>
      <c r="FQR89" s="158"/>
      <c r="FQS89" s="158"/>
      <c r="FQT89" s="158"/>
      <c r="FQU89" s="158"/>
      <c r="FQV89" s="158"/>
      <c r="FQW89" s="158"/>
      <c r="FQX89" s="158"/>
      <c r="FQY89" s="158"/>
      <c r="FQZ89" s="158"/>
      <c r="FRA89" s="158"/>
      <c r="FRB89" s="158"/>
      <c r="FRC89" s="158"/>
      <c r="FRD89" s="158"/>
      <c r="FRE89" s="158"/>
      <c r="FRF89" s="158"/>
      <c r="FRG89" s="158"/>
      <c r="FRH89" s="158"/>
      <c r="FRI89" s="158"/>
      <c r="FRJ89" s="158"/>
      <c r="FRK89" s="158"/>
      <c r="FRL89" s="158"/>
      <c r="FRM89" s="158"/>
      <c r="FRN89" s="158"/>
      <c r="FRO89" s="158"/>
      <c r="FRP89" s="158"/>
      <c r="FRQ89" s="158"/>
      <c r="FRR89" s="158"/>
      <c r="FRS89" s="158"/>
      <c r="FRT89" s="158"/>
      <c r="FRU89" s="158"/>
      <c r="FRV89" s="158"/>
      <c r="FRW89" s="158"/>
      <c r="FRX89" s="158"/>
      <c r="FRY89" s="158"/>
      <c r="FRZ89" s="158"/>
      <c r="FSA89" s="158"/>
      <c r="FSB89" s="158"/>
      <c r="FSC89" s="158"/>
      <c r="FSD89" s="158"/>
      <c r="FSE89" s="158"/>
      <c r="FSF89" s="158"/>
      <c r="FSG89" s="158"/>
      <c r="FSH89" s="158"/>
      <c r="FSI89" s="158"/>
      <c r="FSJ89" s="158"/>
      <c r="FSK89" s="158"/>
      <c r="FSL89" s="158"/>
      <c r="FSM89" s="158"/>
      <c r="FSN89" s="158"/>
      <c r="FSO89" s="158"/>
      <c r="FSP89" s="158"/>
      <c r="FSQ89" s="158"/>
      <c r="FSR89" s="158"/>
      <c r="FSS89" s="158"/>
      <c r="FST89" s="158"/>
      <c r="FSU89" s="158"/>
      <c r="FSV89" s="158"/>
      <c r="FSW89" s="158"/>
      <c r="FSX89" s="158"/>
      <c r="FSY89" s="158"/>
      <c r="FSZ89" s="158"/>
      <c r="FTA89" s="158"/>
      <c r="FTB89" s="158"/>
      <c r="FTC89" s="158"/>
      <c r="FTD89" s="158"/>
      <c r="FTE89" s="158"/>
      <c r="FTF89" s="158"/>
      <c r="FTG89" s="158"/>
      <c r="FTH89" s="158"/>
      <c r="FTI89" s="158"/>
      <c r="FTJ89" s="158"/>
      <c r="FTK89" s="158"/>
      <c r="FTL89" s="158"/>
      <c r="FTM89" s="158"/>
      <c r="FTN89" s="158"/>
      <c r="FTO89" s="158"/>
      <c r="FTP89" s="158"/>
      <c r="FTQ89" s="158"/>
      <c r="FTR89" s="158"/>
      <c r="FTS89" s="158"/>
      <c r="FTT89" s="158"/>
      <c r="FTU89" s="158"/>
      <c r="FTV89" s="158"/>
      <c r="FTW89" s="158"/>
      <c r="FTX89" s="158"/>
      <c r="FTY89" s="158"/>
      <c r="FTZ89" s="158"/>
      <c r="FUA89" s="158"/>
      <c r="FUB89" s="158"/>
      <c r="FUC89" s="158"/>
      <c r="FUD89" s="158"/>
      <c r="FUE89" s="158"/>
      <c r="FUF89" s="158"/>
      <c r="FUG89" s="158"/>
      <c r="FUH89" s="158"/>
      <c r="FUI89" s="158"/>
      <c r="FUJ89" s="158"/>
      <c r="FUK89" s="158"/>
      <c r="FUL89" s="158"/>
      <c r="FUM89" s="158"/>
      <c r="FUN89" s="158"/>
      <c r="FUO89" s="158"/>
      <c r="FUP89" s="158"/>
      <c r="FUQ89" s="158"/>
      <c r="FUR89" s="158"/>
      <c r="FUS89" s="158"/>
      <c r="FUT89" s="158"/>
      <c r="FUU89" s="158"/>
      <c r="FUV89" s="158"/>
      <c r="FUW89" s="158"/>
      <c r="FUX89" s="158"/>
      <c r="FUY89" s="158"/>
      <c r="FUZ89" s="158"/>
      <c r="FVA89" s="158"/>
      <c r="FVB89" s="158"/>
      <c r="FVC89" s="158"/>
      <c r="FVD89" s="158"/>
      <c r="FVE89" s="158"/>
      <c r="FVF89" s="158"/>
      <c r="FVG89" s="158"/>
      <c r="FVH89" s="158"/>
      <c r="FVI89" s="158"/>
      <c r="FVJ89" s="158"/>
      <c r="FVK89" s="158"/>
      <c r="FVL89" s="158"/>
      <c r="FVM89" s="158"/>
      <c r="FVN89" s="158"/>
      <c r="FVO89" s="158"/>
      <c r="FVP89" s="158"/>
      <c r="FVQ89" s="158"/>
      <c r="FVR89" s="158"/>
      <c r="FVS89" s="158"/>
      <c r="FVT89" s="158"/>
      <c r="FVU89" s="158"/>
      <c r="FVV89" s="158"/>
      <c r="FVW89" s="158"/>
      <c r="FVX89" s="158"/>
      <c r="FVY89" s="158"/>
      <c r="FVZ89" s="158"/>
      <c r="FWA89" s="158"/>
      <c r="FWB89" s="158"/>
      <c r="FWC89" s="158"/>
      <c r="FWD89" s="158"/>
      <c r="FWE89" s="158"/>
      <c r="FWF89" s="158"/>
      <c r="FWG89" s="158"/>
      <c r="FWH89" s="158"/>
      <c r="FWI89" s="158"/>
      <c r="FWJ89" s="158"/>
      <c r="FWK89" s="158"/>
      <c r="FWL89" s="158"/>
      <c r="FWM89" s="158"/>
      <c r="FWN89" s="158"/>
      <c r="FWO89" s="158"/>
      <c r="FWP89" s="158"/>
      <c r="FWQ89" s="158"/>
      <c r="FWR89" s="158"/>
      <c r="FWS89" s="158"/>
      <c r="FWT89" s="158"/>
      <c r="FWU89" s="158"/>
      <c r="FWV89" s="158"/>
      <c r="FWW89" s="158"/>
      <c r="FWX89" s="158"/>
      <c r="FWY89" s="158"/>
      <c r="FWZ89" s="158"/>
      <c r="FXA89" s="158"/>
      <c r="FXB89" s="158"/>
      <c r="FXC89" s="158"/>
      <c r="FXD89" s="158"/>
      <c r="FXE89" s="158"/>
      <c r="FXF89" s="158"/>
      <c r="FXG89" s="158"/>
      <c r="FXH89" s="158"/>
      <c r="FXI89" s="158"/>
      <c r="FXJ89" s="158"/>
      <c r="FXK89" s="158"/>
      <c r="FXL89" s="158"/>
      <c r="FXM89" s="158"/>
      <c r="FXN89" s="158"/>
      <c r="FXO89" s="158"/>
      <c r="FXP89" s="158"/>
      <c r="FXQ89" s="158"/>
      <c r="FXR89" s="158"/>
      <c r="FXS89" s="158"/>
      <c r="FXT89" s="158"/>
      <c r="FXU89" s="158"/>
      <c r="FXV89" s="158"/>
      <c r="FXW89" s="158"/>
      <c r="FXX89" s="158"/>
      <c r="FXY89" s="158"/>
      <c r="FXZ89" s="158"/>
      <c r="FYA89" s="158"/>
      <c r="FYB89" s="158"/>
      <c r="FYC89" s="158"/>
      <c r="FYD89" s="158"/>
      <c r="FYE89" s="158"/>
      <c r="FYF89" s="158"/>
      <c r="FYG89" s="158"/>
      <c r="FYH89" s="158"/>
      <c r="FYI89" s="158"/>
      <c r="FYJ89" s="158"/>
      <c r="FYK89" s="158"/>
      <c r="FYL89" s="158"/>
      <c r="FYM89" s="158"/>
      <c r="FYN89" s="158"/>
      <c r="FYO89" s="158"/>
      <c r="FYP89" s="158"/>
      <c r="FYQ89" s="158"/>
      <c r="FYR89" s="158"/>
      <c r="FYS89" s="158"/>
      <c r="FYT89" s="158"/>
      <c r="FYU89" s="158"/>
      <c r="FYV89" s="158"/>
      <c r="FYW89" s="158"/>
      <c r="FYX89" s="158"/>
      <c r="FYY89" s="158"/>
      <c r="FYZ89" s="158"/>
      <c r="FZA89" s="158"/>
      <c r="FZB89" s="158"/>
      <c r="FZC89" s="158"/>
      <c r="FZD89" s="158"/>
      <c r="FZE89" s="158"/>
      <c r="FZF89" s="158"/>
      <c r="FZG89" s="158"/>
      <c r="FZH89" s="158"/>
      <c r="FZI89" s="158"/>
      <c r="FZJ89" s="158"/>
      <c r="FZK89" s="158"/>
      <c r="FZL89" s="158"/>
      <c r="FZM89" s="158"/>
      <c r="FZN89" s="158"/>
      <c r="FZO89" s="158"/>
      <c r="FZP89" s="158"/>
      <c r="FZQ89" s="158"/>
      <c r="FZR89" s="158"/>
      <c r="FZS89" s="158"/>
      <c r="FZT89" s="158"/>
      <c r="FZU89" s="158"/>
      <c r="FZV89" s="158"/>
      <c r="FZW89" s="158"/>
      <c r="FZX89" s="158"/>
      <c r="FZY89" s="158"/>
      <c r="FZZ89" s="158"/>
      <c r="GAA89" s="158"/>
      <c r="GAB89" s="158"/>
      <c r="GAC89" s="158"/>
      <c r="GAD89" s="158"/>
      <c r="GAE89" s="158"/>
      <c r="GAF89" s="158"/>
      <c r="GAG89" s="158"/>
      <c r="GAH89" s="158"/>
      <c r="GAI89" s="158"/>
      <c r="GAJ89" s="158"/>
      <c r="GAK89" s="158"/>
      <c r="GAL89" s="158"/>
      <c r="GAM89" s="158"/>
      <c r="GAN89" s="158"/>
      <c r="GAO89" s="158"/>
      <c r="GAP89" s="158"/>
      <c r="GAQ89" s="158"/>
      <c r="GAR89" s="158"/>
      <c r="GAS89" s="158"/>
      <c r="GAT89" s="158"/>
      <c r="GAU89" s="158"/>
      <c r="GAV89" s="158"/>
      <c r="GAW89" s="158"/>
      <c r="GAX89" s="158"/>
      <c r="GAY89" s="158"/>
      <c r="GAZ89" s="158"/>
      <c r="GBA89" s="158"/>
      <c r="GBB89" s="158"/>
      <c r="GBC89" s="158"/>
      <c r="GBD89" s="158"/>
      <c r="GBE89" s="158"/>
      <c r="GBF89" s="158"/>
      <c r="GBG89" s="158"/>
      <c r="GBH89" s="158"/>
      <c r="GBI89" s="158"/>
      <c r="GBJ89" s="158"/>
      <c r="GBK89" s="158"/>
      <c r="GBL89" s="158"/>
      <c r="GBM89" s="158"/>
      <c r="GBN89" s="158"/>
      <c r="GBO89" s="158"/>
      <c r="GBP89" s="158"/>
      <c r="GBQ89" s="158"/>
      <c r="GBR89" s="158"/>
      <c r="GBS89" s="158"/>
      <c r="GBT89" s="158"/>
      <c r="GBU89" s="158"/>
      <c r="GBV89" s="158"/>
      <c r="GBW89" s="158"/>
      <c r="GBX89" s="158"/>
      <c r="GBY89" s="158"/>
      <c r="GBZ89" s="158"/>
      <c r="GCA89" s="158"/>
      <c r="GCB89" s="158"/>
      <c r="GCC89" s="158"/>
      <c r="GCD89" s="158"/>
      <c r="GCE89" s="158"/>
      <c r="GCF89" s="158"/>
      <c r="GCG89" s="158"/>
      <c r="GCH89" s="158"/>
      <c r="GCI89" s="158"/>
      <c r="GCJ89" s="158"/>
      <c r="GCK89" s="158"/>
      <c r="GCL89" s="158"/>
      <c r="GCM89" s="158"/>
      <c r="GCN89" s="158"/>
      <c r="GCO89" s="158"/>
      <c r="GCP89" s="158"/>
      <c r="GCQ89" s="158"/>
      <c r="GCR89" s="158"/>
      <c r="GCS89" s="158"/>
      <c r="GCT89" s="158"/>
      <c r="GCU89" s="158"/>
      <c r="GCV89" s="158"/>
      <c r="GCW89" s="158"/>
      <c r="GCX89" s="158"/>
      <c r="GCY89" s="158"/>
      <c r="GCZ89" s="158"/>
      <c r="GDA89" s="158"/>
      <c r="GDB89" s="158"/>
      <c r="GDC89" s="158"/>
      <c r="GDD89" s="158"/>
      <c r="GDE89" s="158"/>
      <c r="GDF89" s="158"/>
      <c r="GDG89" s="158"/>
      <c r="GDH89" s="158"/>
      <c r="GDI89" s="158"/>
      <c r="GDJ89" s="158"/>
      <c r="GDK89" s="158"/>
      <c r="GDL89" s="158"/>
      <c r="GDM89" s="158"/>
      <c r="GDN89" s="158"/>
      <c r="GDO89" s="158"/>
      <c r="GDP89" s="158"/>
      <c r="GDQ89" s="158"/>
      <c r="GDR89" s="158"/>
      <c r="GDS89" s="158"/>
      <c r="GDT89" s="158"/>
      <c r="GDU89" s="158"/>
      <c r="GDV89" s="158"/>
      <c r="GDW89" s="158"/>
      <c r="GDX89" s="158"/>
      <c r="GDY89" s="158"/>
      <c r="GDZ89" s="158"/>
      <c r="GEA89" s="158"/>
      <c r="GEB89" s="158"/>
      <c r="GEC89" s="158"/>
      <c r="GED89" s="158"/>
      <c r="GEE89" s="158"/>
      <c r="GEF89" s="158"/>
      <c r="GEG89" s="158"/>
      <c r="GEH89" s="158"/>
      <c r="GEI89" s="158"/>
      <c r="GEJ89" s="158"/>
      <c r="GEK89" s="158"/>
      <c r="GEL89" s="158"/>
      <c r="GEM89" s="158"/>
      <c r="GEN89" s="158"/>
      <c r="GEO89" s="158"/>
      <c r="GEP89" s="158"/>
      <c r="GEQ89" s="158"/>
      <c r="GER89" s="158"/>
      <c r="GES89" s="158"/>
      <c r="GET89" s="158"/>
      <c r="GEU89" s="158"/>
      <c r="GEV89" s="158"/>
      <c r="GEW89" s="158"/>
      <c r="GEX89" s="158"/>
      <c r="GEY89" s="158"/>
      <c r="GEZ89" s="158"/>
      <c r="GFA89" s="158"/>
      <c r="GFB89" s="158"/>
      <c r="GFC89" s="158"/>
      <c r="GFD89" s="158"/>
      <c r="GFE89" s="158"/>
      <c r="GFF89" s="158"/>
      <c r="GFG89" s="158"/>
      <c r="GFH89" s="158"/>
      <c r="GFI89" s="158"/>
      <c r="GFJ89" s="158"/>
      <c r="GFK89" s="158"/>
      <c r="GFL89" s="158"/>
      <c r="GFM89" s="158"/>
      <c r="GFN89" s="158"/>
      <c r="GFO89" s="158"/>
      <c r="GFP89" s="158"/>
      <c r="GFQ89" s="158"/>
      <c r="GFR89" s="158"/>
      <c r="GFS89" s="158"/>
      <c r="GFT89" s="158"/>
      <c r="GFU89" s="158"/>
      <c r="GFV89" s="158"/>
      <c r="GFW89" s="158"/>
      <c r="GFX89" s="158"/>
      <c r="GFY89" s="158"/>
      <c r="GFZ89" s="158"/>
      <c r="GGA89" s="158"/>
      <c r="GGB89" s="158"/>
      <c r="GGC89" s="158"/>
      <c r="GGD89" s="158"/>
      <c r="GGE89" s="158"/>
      <c r="GGF89" s="158"/>
      <c r="GGG89" s="158"/>
      <c r="GGH89" s="158"/>
      <c r="GGI89" s="158"/>
      <c r="GGJ89" s="158"/>
      <c r="GGK89" s="158"/>
      <c r="GGL89" s="158"/>
      <c r="GGM89" s="158"/>
      <c r="GGN89" s="158"/>
      <c r="GGO89" s="158"/>
      <c r="GGP89" s="158"/>
      <c r="GGQ89" s="158"/>
      <c r="GGR89" s="158"/>
      <c r="GGS89" s="158"/>
      <c r="GGT89" s="158"/>
      <c r="GGU89" s="158"/>
      <c r="GGV89" s="158"/>
      <c r="GGW89" s="158"/>
      <c r="GGX89" s="158"/>
      <c r="GGY89" s="158"/>
      <c r="GGZ89" s="158"/>
      <c r="GHA89" s="158"/>
      <c r="GHB89" s="158"/>
      <c r="GHC89" s="158"/>
      <c r="GHD89" s="158"/>
      <c r="GHE89" s="158"/>
      <c r="GHF89" s="158"/>
      <c r="GHG89" s="158"/>
      <c r="GHH89" s="158"/>
      <c r="GHI89" s="158"/>
      <c r="GHJ89" s="158"/>
      <c r="GHK89" s="158"/>
      <c r="GHL89" s="158"/>
      <c r="GHM89" s="158"/>
      <c r="GHN89" s="158"/>
      <c r="GHO89" s="158"/>
      <c r="GHP89" s="158"/>
      <c r="GHQ89" s="158"/>
      <c r="GHR89" s="158"/>
      <c r="GHS89" s="158"/>
      <c r="GHT89" s="158"/>
      <c r="GHU89" s="158"/>
      <c r="GHV89" s="158"/>
      <c r="GHW89" s="158"/>
      <c r="GHX89" s="158"/>
      <c r="GHY89" s="158"/>
      <c r="GHZ89" s="158"/>
      <c r="GIA89" s="158"/>
      <c r="GIB89" s="158"/>
      <c r="GIC89" s="158"/>
      <c r="GID89" s="158"/>
      <c r="GIE89" s="158"/>
      <c r="GIF89" s="158"/>
      <c r="GIG89" s="158"/>
      <c r="GIH89" s="158"/>
      <c r="GII89" s="158"/>
      <c r="GIJ89" s="158"/>
      <c r="GIK89" s="158"/>
      <c r="GIL89" s="158"/>
      <c r="GIM89" s="158"/>
      <c r="GIN89" s="158"/>
      <c r="GIO89" s="158"/>
      <c r="GIP89" s="158"/>
      <c r="GIQ89" s="158"/>
      <c r="GIR89" s="158"/>
      <c r="GIS89" s="158"/>
      <c r="GIT89" s="158"/>
      <c r="GIU89" s="158"/>
      <c r="GIV89" s="158"/>
      <c r="GIW89" s="158"/>
      <c r="GIX89" s="158"/>
      <c r="GIY89" s="158"/>
      <c r="GIZ89" s="158"/>
      <c r="GJA89" s="158"/>
      <c r="GJB89" s="158"/>
      <c r="GJC89" s="158"/>
      <c r="GJD89" s="158"/>
      <c r="GJE89" s="158"/>
      <c r="GJF89" s="158"/>
      <c r="GJG89" s="158"/>
      <c r="GJH89" s="158"/>
      <c r="GJI89" s="158"/>
      <c r="GJJ89" s="158"/>
      <c r="GJK89" s="158"/>
      <c r="GJL89" s="158"/>
      <c r="GJM89" s="158"/>
      <c r="GJN89" s="158"/>
      <c r="GJO89" s="158"/>
      <c r="GJP89" s="158"/>
      <c r="GJQ89" s="158"/>
      <c r="GJR89" s="158"/>
      <c r="GJS89" s="158"/>
      <c r="GJT89" s="158"/>
      <c r="GJU89" s="158"/>
      <c r="GJV89" s="158"/>
      <c r="GJW89" s="158"/>
      <c r="GJX89" s="158"/>
      <c r="GJY89" s="158"/>
      <c r="GJZ89" s="158"/>
      <c r="GKA89" s="158"/>
      <c r="GKB89" s="158"/>
      <c r="GKC89" s="158"/>
      <c r="GKD89" s="158"/>
      <c r="GKE89" s="158"/>
      <c r="GKF89" s="158"/>
      <c r="GKG89" s="158"/>
      <c r="GKH89" s="158"/>
      <c r="GKI89" s="158"/>
      <c r="GKJ89" s="158"/>
      <c r="GKK89" s="158"/>
      <c r="GKL89" s="158"/>
      <c r="GKM89" s="158"/>
      <c r="GKN89" s="158"/>
      <c r="GKO89" s="158"/>
      <c r="GKP89" s="158"/>
      <c r="GKQ89" s="158"/>
      <c r="GKR89" s="158"/>
      <c r="GKS89" s="158"/>
      <c r="GKT89" s="158"/>
      <c r="GKU89" s="158"/>
      <c r="GKV89" s="158"/>
      <c r="GKW89" s="158"/>
      <c r="GKX89" s="158"/>
      <c r="GKY89" s="158"/>
      <c r="GKZ89" s="158"/>
      <c r="GLA89" s="158"/>
      <c r="GLB89" s="158"/>
      <c r="GLC89" s="158"/>
      <c r="GLD89" s="158"/>
      <c r="GLE89" s="158"/>
      <c r="GLF89" s="158"/>
      <c r="GLG89" s="158"/>
      <c r="GLH89" s="158"/>
      <c r="GLI89" s="158"/>
      <c r="GLJ89" s="158"/>
      <c r="GLK89" s="158"/>
      <c r="GLL89" s="158"/>
      <c r="GLM89" s="158"/>
      <c r="GLN89" s="158"/>
      <c r="GLO89" s="158"/>
      <c r="GLP89" s="158"/>
      <c r="GLQ89" s="158"/>
      <c r="GLR89" s="158"/>
      <c r="GLS89" s="158"/>
      <c r="GLT89" s="158"/>
      <c r="GLU89" s="158"/>
      <c r="GLV89" s="158"/>
      <c r="GLW89" s="158"/>
      <c r="GLX89" s="158"/>
      <c r="GLY89" s="158"/>
      <c r="GLZ89" s="158"/>
      <c r="GMA89" s="158"/>
      <c r="GMB89" s="158"/>
      <c r="GMC89" s="158"/>
      <c r="GMD89" s="158"/>
      <c r="GME89" s="158"/>
      <c r="GMF89" s="158"/>
      <c r="GMG89" s="158"/>
      <c r="GMH89" s="158"/>
      <c r="GMI89" s="158"/>
      <c r="GMJ89" s="158"/>
      <c r="GMK89" s="158"/>
      <c r="GML89" s="158"/>
      <c r="GMM89" s="158"/>
      <c r="GMN89" s="158"/>
      <c r="GMO89" s="158"/>
      <c r="GMP89" s="158"/>
      <c r="GMQ89" s="158"/>
      <c r="GMR89" s="158"/>
      <c r="GMS89" s="158"/>
      <c r="GMT89" s="158"/>
      <c r="GMU89" s="158"/>
      <c r="GMV89" s="158"/>
      <c r="GMW89" s="158"/>
      <c r="GMX89" s="158"/>
      <c r="GMY89" s="158"/>
      <c r="GMZ89" s="158"/>
      <c r="GNA89" s="158"/>
      <c r="GNB89" s="158"/>
      <c r="GNC89" s="158"/>
      <c r="GND89" s="158"/>
      <c r="GNE89" s="158"/>
      <c r="GNF89" s="158"/>
      <c r="GNG89" s="158"/>
      <c r="GNH89" s="158"/>
      <c r="GNI89" s="158"/>
      <c r="GNJ89" s="158"/>
      <c r="GNK89" s="158"/>
      <c r="GNL89" s="158"/>
      <c r="GNM89" s="158"/>
      <c r="GNN89" s="158"/>
      <c r="GNO89" s="158"/>
      <c r="GNP89" s="158"/>
      <c r="GNQ89" s="158"/>
      <c r="GNR89" s="158"/>
      <c r="GNS89" s="158"/>
      <c r="GNT89" s="158"/>
      <c r="GNU89" s="158"/>
      <c r="GNV89" s="158"/>
      <c r="GNW89" s="158"/>
      <c r="GNX89" s="158"/>
      <c r="GNY89" s="158"/>
      <c r="GNZ89" s="158"/>
      <c r="GOA89" s="158"/>
      <c r="GOB89" s="158"/>
      <c r="GOC89" s="158"/>
      <c r="GOD89" s="158"/>
      <c r="GOE89" s="158"/>
      <c r="GOF89" s="158"/>
      <c r="GOG89" s="158"/>
      <c r="GOH89" s="158"/>
      <c r="GOI89" s="158"/>
      <c r="GOJ89" s="158"/>
      <c r="GOK89" s="158"/>
      <c r="GOL89" s="158"/>
      <c r="GOM89" s="158"/>
      <c r="GON89" s="158"/>
      <c r="GOO89" s="158"/>
      <c r="GOP89" s="158"/>
      <c r="GOQ89" s="158"/>
      <c r="GOR89" s="158"/>
      <c r="GOS89" s="158"/>
      <c r="GOT89" s="158"/>
      <c r="GOU89" s="158"/>
      <c r="GOV89" s="158"/>
      <c r="GOW89" s="158"/>
      <c r="GOX89" s="158"/>
      <c r="GOY89" s="158"/>
      <c r="GOZ89" s="158"/>
      <c r="GPA89" s="158"/>
      <c r="GPB89" s="158"/>
      <c r="GPC89" s="158"/>
      <c r="GPD89" s="158"/>
      <c r="GPE89" s="158"/>
      <c r="GPF89" s="158"/>
      <c r="GPG89" s="158"/>
      <c r="GPH89" s="158"/>
      <c r="GPI89" s="158"/>
      <c r="GPJ89" s="158"/>
      <c r="GPK89" s="158"/>
      <c r="GPL89" s="158"/>
      <c r="GPM89" s="158"/>
      <c r="GPN89" s="158"/>
      <c r="GPO89" s="158"/>
      <c r="GPP89" s="158"/>
      <c r="GPQ89" s="158"/>
      <c r="GPR89" s="158"/>
      <c r="GPS89" s="158"/>
      <c r="GPT89" s="158"/>
      <c r="GPU89" s="158"/>
      <c r="GPV89" s="158"/>
      <c r="GPW89" s="158"/>
      <c r="GPX89" s="158"/>
      <c r="GPY89" s="158"/>
      <c r="GPZ89" s="158"/>
      <c r="GQA89" s="158"/>
      <c r="GQB89" s="158"/>
      <c r="GQC89" s="158"/>
      <c r="GQD89" s="158"/>
      <c r="GQE89" s="158"/>
      <c r="GQF89" s="158"/>
      <c r="GQG89" s="158"/>
      <c r="GQH89" s="158"/>
      <c r="GQI89" s="158"/>
      <c r="GQJ89" s="158"/>
      <c r="GQK89" s="158"/>
      <c r="GQL89" s="158"/>
      <c r="GQM89" s="158"/>
      <c r="GQN89" s="158"/>
      <c r="GQO89" s="158"/>
      <c r="GQP89" s="158"/>
      <c r="GQQ89" s="158"/>
      <c r="GQR89" s="158"/>
      <c r="GQS89" s="158"/>
      <c r="GQT89" s="158"/>
      <c r="GQU89" s="158"/>
      <c r="GQV89" s="158"/>
      <c r="GQW89" s="158"/>
      <c r="GQX89" s="158"/>
      <c r="GQY89" s="158"/>
      <c r="GQZ89" s="158"/>
      <c r="GRA89" s="158"/>
      <c r="GRB89" s="158"/>
      <c r="GRC89" s="158"/>
      <c r="GRD89" s="158"/>
      <c r="GRE89" s="158"/>
      <c r="GRF89" s="158"/>
      <c r="GRG89" s="158"/>
      <c r="GRH89" s="158"/>
      <c r="GRI89" s="158"/>
      <c r="GRJ89" s="158"/>
      <c r="GRK89" s="158"/>
      <c r="GRL89" s="158"/>
      <c r="GRM89" s="158"/>
      <c r="GRN89" s="158"/>
      <c r="GRO89" s="158"/>
      <c r="GRP89" s="158"/>
      <c r="GRQ89" s="158"/>
      <c r="GRR89" s="158"/>
      <c r="GRS89" s="158"/>
      <c r="GRT89" s="158"/>
      <c r="GRU89" s="158"/>
      <c r="GRV89" s="158"/>
      <c r="GRW89" s="158"/>
      <c r="GRX89" s="158"/>
      <c r="GRY89" s="158"/>
      <c r="GRZ89" s="158"/>
      <c r="GSA89" s="158"/>
      <c r="GSB89" s="158"/>
      <c r="GSC89" s="158"/>
      <c r="GSD89" s="158"/>
      <c r="GSE89" s="158"/>
      <c r="GSF89" s="158"/>
      <c r="GSG89" s="158"/>
      <c r="GSH89" s="158"/>
      <c r="GSI89" s="158"/>
      <c r="GSJ89" s="158"/>
      <c r="GSK89" s="158"/>
      <c r="GSL89" s="158"/>
      <c r="GSM89" s="158"/>
      <c r="GSN89" s="158"/>
      <c r="GSO89" s="158"/>
      <c r="GSP89" s="158"/>
      <c r="GSQ89" s="158"/>
      <c r="GSR89" s="158"/>
      <c r="GSS89" s="158"/>
      <c r="GST89" s="158"/>
      <c r="GSU89" s="158"/>
      <c r="GSV89" s="158"/>
      <c r="GSW89" s="158"/>
      <c r="GSX89" s="158"/>
      <c r="GSY89" s="158"/>
      <c r="GSZ89" s="158"/>
      <c r="GTA89" s="158"/>
      <c r="GTB89" s="158"/>
      <c r="GTC89" s="158"/>
      <c r="GTD89" s="158"/>
      <c r="GTE89" s="158"/>
      <c r="GTF89" s="158"/>
      <c r="GTG89" s="158"/>
      <c r="GTH89" s="158"/>
      <c r="GTI89" s="158"/>
      <c r="GTJ89" s="158"/>
      <c r="GTK89" s="158"/>
      <c r="GTL89" s="158"/>
      <c r="GTM89" s="158"/>
      <c r="GTN89" s="158"/>
      <c r="GTO89" s="158"/>
      <c r="GTP89" s="158"/>
      <c r="GTQ89" s="158"/>
      <c r="GTR89" s="158"/>
      <c r="GTS89" s="158"/>
      <c r="GTT89" s="158"/>
      <c r="GTU89" s="158"/>
      <c r="GTV89" s="158"/>
      <c r="GTW89" s="158"/>
      <c r="GTX89" s="158"/>
      <c r="GTY89" s="158"/>
      <c r="GTZ89" s="158"/>
      <c r="GUA89" s="158"/>
      <c r="GUB89" s="158"/>
      <c r="GUC89" s="158"/>
      <c r="GUD89" s="158"/>
      <c r="GUE89" s="158"/>
      <c r="GUF89" s="158"/>
      <c r="GUG89" s="158"/>
      <c r="GUH89" s="158"/>
      <c r="GUI89" s="158"/>
      <c r="GUJ89" s="158"/>
      <c r="GUK89" s="158"/>
      <c r="GUL89" s="158"/>
      <c r="GUM89" s="158"/>
      <c r="GUN89" s="158"/>
      <c r="GUO89" s="158"/>
      <c r="GUP89" s="158"/>
      <c r="GUQ89" s="158"/>
      <c r="GUR89" s="158"/>
      <c r="GUS89" s="158"/>
      <c r="GUT89" s="158"/>
      <c r="GUU89" s="158"/>
      <c r="GUV89" s="158"/>
      <c r="GUW89" s="158"/>
      <c r="GUX89" s="158"/>
      <c r="GUY89" s="158"/>
      <c r="GUZ89" s="158"/>
      <c r="GVA89" s="158"/>
      <c r="GVB89" s="158"/>
      <c r="GVC89" s="158"/>
      <c r="GVD89" s="158"/>
      <c r="GVE89" s="158"/>
      <c r="GVF89" s="158"/>
      <c r="GVG89" s="158"/>
      <c r="GVH89" s="158"/>
      <c r="GVI89" s="158"/>
      <c r="GVJ89" s="158"/>
      <c r="GVK89" s="158"/>
      <c r="GVL89" s="158"/>
      <c r="GVM89" s="158"/>
      <c r="GVN89" s="158"/>
      <c r="GVO89" s="158"/>
      <c r="GVP89" s="158"/>
      <c r="GVQ89" s="158"/>
      <c r="GVR89" s="158"/>
      <c r="GVS89" s="158"/>
      <c r="GVT89" s="158"/>
      <c r="GVU89" s="158"/>
      <c r="GVV89" s="158"/>
      <c r="GVW89" s="158"/>
      <c r="GVX89" s="158"/>
      <c r="GVY89" s="158"/>
      <c r="GVZ89" s="158"/>
      <c r="GWA89" s="158"/>
      <c r="GWB89" s="158"/>
      <c r="GWC89" s="158"/>
      <c r="GWD89" s="158"/>
      <c r="GWE89" s="158"/>
      <c r="GWF89" s="158"/>
      <c r="GWG89" s="158"/>
      <c r="GWH89" s="158"/>
      <c r="GWI89" s="158"/>
      <c r="GWJ89" s="158"/>
      <c r="GWK89" s="158"/>
      <c r="GWL89" s="158"/>
      <c r="GWM89" s="158"/>
      <c r="GWN89" s="158"/>
      <c r="GWO89" s="158"/>
      <c r="GWP89" s="158"/>
      <c r="GWQ89" s="158"/>
      <c r="GWR89" s="158"/>
      <c r="GWS89" s="158"/>
      <c r="GWT89" s="158"/>
      <c r="GWU89" s="158"/>
      <c r="GWV89" s="158"/>
      <c r="GWW89" s="158"/>
      <c r="GWX89" s="158"/>
      <c r="GWY89" s="158"/>
      <c r="GWZ89" s="158"/>
      <c r="GXA89" s="158"/>
      <c r="GXB89" s="158"/>
      <c r="GXC89" s="158"/>
      <c r="GXD89" s="158"/>
      <c r="GXE89" s="158"/>
      <c r="GXF89" s="158"/>
      <c r="GXG89" s="158"/>
      <c r="GXH89" s="158"/>
      <c r="GXI89" s="158"/>
      <c r="GXJ89" s="158"/>
      <c r="GXK89" s="158"/>
      <c r="GXL89" s="158"/>
      <c r="GXM89" s="158"/>
      <c r="GXN89" s="158"/>
      <c r="GXO89" s="158"/>
      <c r="GXP89" s="158"/>
      <c r="GXQ89" s="158"/>
      <c r="GXR89" s="158"/>
      <c r="GXS89" s="158"/>
      <c r="GXT89" s="158"/>
      <c r="GXU89" s="158"/>
      <c r="GXV89" s="158"/>
      <c r="GXW89" s="158"/>
      <c r="GXX89" s="158"/>
      <c r="GXY89" s="158"/>
      <c r="GXZ89" s="158"/>
      <c r="GYA89" s="158"/>
      <c r="GYB89" s="158"/>
      <c r="GYC89" s="158"/>
      <c r="GYD89" s="158"/>
      <c r="GYE89" s="158"/>
      <c r="GYF89" s="158"/>
      <c r="GYG89" s="158"/>
      <c r="GYH89" s="158"/>
      <c r="GYI89" s="158"/>
      <c r="GYJ89" s="158"/>
      <c r="GYK89" s="158"/>
      <c r="GYL89" s="158"/>
      <c r="GYM89" s="158"/>
      <c r="GYN89" s="158"/>
      <c r="GYO89" s="158"/>
      <c r="GYP89" s="158"/>
      <c r="GYQ89" s="158"/>
      <c r="GYR89" s="158"/>
      <c r="GYS89" s="158"/>
      <c r="GYT89" s="158"/>
      <c r="GYU89" s="158"/>
      <c r="GYV89" s="158"/>
      <c r="GYW89" s="158"/>
      <c r="GYX89" s="158"/>
      <c r="GYY89" s="158"/>
      <c r="GYZ89" s="158"/>
      <c r="GZA89" s="158"/>
      <c r="GZB89" s="158"/>
      <c r="GZC89" s="158"/>
      <c r="GZD89" s="158"/>
      <c r="GZE89" s="158"/>
      <c r="GZF89" s="158"/>
      <c r="GZG89" s="158"/>
      <c r="GZH89" s="158"/>
      <c r="GZI89" s="158"/>
      <c r="GZJ89" s="158"/>
      <c r="GZK89" s="158"/>
      <c r="GZL89" s="158"/>
      <c r="GZM89" s="158"/>
      <c r="GZN89" s="158"/>
      <c r="GZO89" s="158"/>
      <c r="GZP89" s="158"/>
      <c r="GZQ89" s="158"/>
      <c r="GZR89" s="158"/>
      <c r="GZS89" s="158"/>
      <c r="GZT89" s="158"/>
      <c r="GZU89" s="158"/>
      <c r="GZV89" s="158"/>
      <c r="GZW89" s="158"/>
      <c r="GZX89" s="158"/>
      <c r="GZY89" s="158"/>
      <c r="GZZ89" s="158"/>
      <c r="HAA89" s="158"/>
      <c r="HAB89" s="158"/>
      <c r="HAC89" s="158"/>
      <c r="HAD89" s="158"/>
      <c r="HAE89" s="158"/>
      <c r="HAF89" s="158"/>
      <c r="HAG89" s="158"/>
      <c r="HAH89" s="158"/>
      <c r="HAI89" s="158"/>
      <c r="HAJ89" s="158"/>
      <c r="HAK89" s="158"/>
      <c r="HAL89" s="158"/>
      <c r="HAM89" s="158"/>
      <c r="HAN89" s="158"/>
      <c r="HAO89" s="158"/>
      <c r="HAP89" s="158"/>
      <c r="HAQ89" s="158"/>
      <c r="HAR89" s="158"/>
      <c r="HAS89" s="158"/>
      <c r="HAT89" s="158"/>
      <c r="HAU89" s="158"/>
      <c r="HAV89" s="158"/>
      <c r="HAW89" s="158"/>
      <c r="HAX89" s="158"/>
      <c r="HAY89" s="158"/>
      <c r="HAZ89" s="158"/>
      <c r="HBA89" s="158"/>
      <c r="HBB89" s="158"/>
      <c r="HBC89" s="158"/>
      <c r="HBD89" s="158"/>
      <c r="HBE89" s="158"/>
      <c r="HBF89" s="158"/>
      <c r="HBG89" s="158"/>
      <c r="HBH89" s="158"/>
      <c r="HBI89" s="158"/>
      <c r="HBJ89" s="158"/>
      <c r="HBK89" s="158"/>
      <c r="HBL89" s="158"/>
      <c r="HBM89" s="158"/>
      <c r="HBN89" s="158"/>
      <c r="HBO89" s="158"/>
      <c r="HBP89" s="158"/>
      <c r="HBQ89" s="158"/>
      <c r="HBR89" s="158"/>
      <c r="HBS89" s="158"/>
      <c r="HBT89" s="158"/>
      <c r="HBU89" s="158"/>
      <c r="HBV89" s="158"/>
      <c r="HBW89" s="158"/>
      <c r="HBX89" s="158"/>
      <c r="HBY89" s="158"/>
      <c r="HBZ89" s="158"/>
      <c r="HCA89" s="158"/>
      <c r="HCB89" s="158"/>
      <c r="HCC89" s="158"/>
      <c r="HCD89" s="158"/>
      <c r="HCE89" s="158"/>
      <c r="HCF89" s="158"/>
      <c r="HCG89" s="158"/>
      <c r="HCH89" s="158"/>
      <c r="HCI89" s="158"/>
      <c r="HCJ89" s="158"/>
      <c r="HCK89" s="158"/>
      <c r="HCL89" s="158"/>
      <c r="HCM89" s="158"/>
      <c r="HCN89" s="158"/>
      <c r="HCO89" s="158"/>
      <c r="HCP89" s="158"/>
      <c r="HCQ89" s="158"/>
      <c r="HCR89" s="158"/>
      <c r="HCS89" s="158"/>
      <c r="HCT89" s="158"/>
      <c r="HCU89" s="158"/>
      <c r="HCV89" s="158"/>
      <c r="HCW89" s="158"/>
      <c r="HCX89" s="158"/>
      <c r="HCY89" s="158"/>
      <c r="HCZ89" s="158"/>
      <c r="HDA89" s="158"/>
      <c r="HDB89" s="158"/>
      <c r="HDC89" s="158"/>
      <c r="HDD89" s="158"/>
      <c r="HDE89" s="158"/>
      <c r="HDF89" s="158"/>
      <c r="HDG89" s="158"/>
      <c r="HDH89" s="158"/>
      <c r="HDI89" s="158"/>
      <c r="HDJ89" s="158"/>
      <c r="HDK89" s="158"/>
      <c r="HDL89" s="158"/>
      <c r="HDM89" s="158"/>
      <c r="HDN89" s="158"/>
      <c r="HDO89" s="158"/>
      <c r="HDP89" s="158"/>
      <c r="HDQ89" s="158"/>
      <c r="HDR89" s="158"/>
      <c r="HDS89" s="158"/>
      <c r="HDT89" s="158"/>
      <c r="HDU89" s="158"/>
      <c r="HDV89" s="158"/>
      <c r="HDW89" s="158"/>
      <c r="HDX89" s="158"/>
      <c r="HDY89" s="158"/>
      <c r="HDZ89" s="158"/>
      <c r="HEA89" s="158"/>
      <c r="HEB89" s="158"/>
      <c r="HEC89" s="158"/>
      <c r="HED89" s="158"/>
      <c r="HEE89" s="158"/>
      <c r="HEF89" s="158"/>
      <c r="HEG89" s="158"/>
      <c r="HEH89" s="158"/>
      <c r="HEI89" s="158"/>
      <c r="HEJ89" s="158"/>
      <c r="HEK89" s="158"/>
      <c r="HEL89" s="158"/>
      <c r="HEM89" s="158"/>
      <c r="HEN89" s="158"/>
      <c r="HEO89" s="158"/>
      <c r="HEP89" s="158"/>
      <c r="HEQ89" s="158"/>
      <c r="HER89" s="158"/>
      <c r="HES89" s="158"/>
      <c r="HET89" s="158"/>
      <c r="HEU89" s="158"/>
      <c r="HEV89" s="158"/>
      <c r="HEW89" s="158"/>
      <c r="HEX89" s="158"/>
      <c r="HEY89" s="158"/>
      <c r="HEZ89" s="158"/>
      <c r="HFA89" s="158"/>
      <c r="HFB89" s="158"/>
      <c r="HFC89" s="158"/>
      <c r="HFD89" s="158"/>
      <c r="HFE89" s="158"/>
      <c r="HFF89" s="158"/>
      <c r="HFG89" s="158"/>
      <c r="HFH89" s="158"/>
      <c r="HFI89" s="158"/>
      <c r="HFJ89" s="158"/>
      <c r="HFK89" s="158"/>
      <c r="HFL89" s="158"/>
      <c r="HFM89" s="158"/>
      <c r="HFN89" s="158"/>
      <c r="HFO89" s="158"/>
      <c r="HFP89" s="158"/>
      <c r="HFQ89" s="158"/>
      <c r="HFR89" s="158"/>
      <c r="HFS89" s="158"/>
      <c r="HFT89" s="158"/>
      <c r="HFU89" s="158"/>
      <c r="HFV89" s="158"/>
      <c r="HFW89" s="158"/>
      <c r="HFX89" s="158"/>
      <c r="HFY89" s="158"/>
      <c r="HFZ89" s="158"/>
      <c r="HGA89" s="158"/>
      <c r="HGB89" s="158"/>
      <c r="HGC89" s="158"/>
      <c r="HGD89" s="158"/>
      <c r="HGE89" s="158"/>
      <c r="HGF89" s="158"/>
      <c r="HGG89" s="158"/>
      <c r="HGH89" s="158"/>
      <c r="HGI89" s="158"/>
      <c r="HGJ89" s="158"/>
      <c r="HGK89" s="158"/>
      <c r="HGL89" s="158"/>
      <c r="HGM89" s="158"/>
      <c r="HGN89" s="158"/>
      <c r="HGO89" s="158"/>
      <c r="HGP89" s="158"/>
      <c r="HGQ89" s="158"/>
      <c r="HGR89" s="158"/>
      <c r="HGS89" s="158"/>
      <c r="HGT89" s="158"/>
      <c r="HGU89" s="158"/>
      <c r="HGV89" s="158"/>
      <c r="HGW89" s="158"/>
      <c r="HGX89" s="158"/>
      <c r="HGY89" s="158"/>
      <c r="HGZ89" s="158"/>
      <c r="HHA89" s="158"/>
      <c r="HHB89" s="158"/>
      <c r="HHC89" s="158"/>
      <c r="HHD89" s="158"/>
      <c r="HHE89" s="158"/>
      <c r="HHF89" s="158"/>
      <c r="HHG89" s="158"/>
      <c r="HHH89" s="158"/>
      <c r="HHI89" s="158"/>
      <c r="HHJ89" s="158"/>
      <c r="HHK89" s="158"/>
      <c r="HHL89" s="158"/>
      <c r="HHM89" s="158"/>
      <c r="HHN89" s="158"/>
      <c r="HHO89" s="158"/>
      <c r="HHP89" s="158"/>
      <c r="HHQ89" s="158"/>
      <c r="HHR89" s="158"/>
      <c r="HHS89" s="158"/>
      <c r="HHT89" s="158"/>
      <c r="HHU89" s="158"/>
      <c r="HHV89" s="158"/>
      <c r="HHW89" s="158"/>
      <c r="HHX89" s="158"/>
      <c r="HHY89" s="158"/>
      <c r="HHZ89" s="158"/>
      <c r="HIA89" s="158"/>
      <c r="HIB89" s="158"/>
      <c r="HIC89" s="158"/>
      <c r="HID89" s="158"/>
      <c r="HIE89" s="158"/>
      <c r="HIF89" s="158"/>
      <c r="HIG89" s="158"/>
      <c r="HIH89" s="158"/>
      <c r="HII89" s="158"/>
      <c r="HIJ89" s="158"/>
      <c r="HIK89" s="158"/>
      <c r="HIL89" s="158"/>
      <c r="HIM89" s="158"/>
      <c r="HIN89" s="158"/>
      <c r="HIO89" s="158"/>
      <c r="HIP89" s="158"/>
      <c r="HIQ89" s="158"/>
      <c r="HIR89" s="158"/>
      <c r="HIS89" s="158"/>
      <c r="HIT89" s="158"/>
      <c r="HIU89" s="158"/>
      <c r="HIV89" s="158"/>
      <c r="HIW89" s="158"/>
      <c r="HIX89" s="158"/>
      <c r="HIY89" s="158"/>
      <c r="HIZ89" s="158"/>
      <c r="HJA89" s="158"/>
      <c r="HJB89" s="158"/>
      <c r="HJC89" s="158"/>
      <c r="HJD89" s="158"/>
      <c r="HJE89" s="158"/>
      <c r="HJF89" s="158"/>
      <c r="HJG89" s="158"/>
      <c r="HJH89" s="158"/>
      <c r="HJI89" s="158"/>
      <c r="HJJ89" s="158"/>
      <c r="HJK89" s="158"/>
      <c r="HJL89" s="158"/>
      <c r="HJM89" s="158"/>
      <c r="HJN89" s="158"/>
      <c r="HJO89" s="158"/>
      <c r="HJP89" s="158"/>
      <c r="HJQ89" s="158"/>
      <c r="HJR89" s="158"/>
      <c r="HJS89" s="158"/>
      <c r="HJT89" s="158"/>
      <c r="HJU89" s="158"/>
      <c r="HJV89" s="158"/>
      <c r="HJW89" s="158"/>
      <c r="HJX89" s="158"/>
      <c r="HJY89" s="158"/>
      <c r="HJZ89" s="158"/>
      <c r="HKA89" s="158"/>
      <c r="HKB89" s="158"/>
      <c r="HKC89" s="158"/>
      <c r="HKD89" s="158"/>
      <c r="HKE89" s="158"/>
      <c r="HKF89" s="158"/>
      <c r="HKG89" s="158"/>
      <c r="HKH89" s="158"/>
      <c r="HKI89" s="158"/>
      <c r="HKJ89" s="158"/>
      <c r="HKK89" s="158"/>
      <c r="HKL89" s="158"/>
      <c r="HKM89" s="158"/>
      <c r="HKN89" s="158"/>
      <c r="HKO89" s="158"/>
      <c r="HKP89" s="158"/>
      <c r="HKQ89" s="158"/>
      <c r="HKR89" s="158"/>
      <c r="HKS89" s="158"/>
      <c r="HKT89" s="158"/>
      <c r="HKU89" s="158"/>
      <c r="HKV89" s="158"/>
      <c r="HKW89" s="158"/>
      <c r="HKX89" s="158"/>
      <c r="HKY89" s="158"/>
      <c r="HKZ89" s="158"/>
      <c r="HLA89" s="158"/>
      <c r="HLB89" s="158"/>
      <c r="HLC89" s="158"/>
      <c r="HLD89" s="158"/>
      <c r="HLE89" s="158"/>
      <c r="HLF89" s="158"/>
      <c r="HLG89" s="158"/>
      <c r="HLH89" s="158"/>
      <c r="HLI89" s="158"/>
      <c r="HLJ89" s="158"/>
      <c r="HLK89" s="158"/>
      <c r="HLL89" s="158"/>
      <c r="HLM89" s="158"/>
      <c r="HLN89" s="158"/>
      <c r="HLO89" s="158"/>
      <c r="HLP89" s="158"/>
      <c r="HLQ89" s="158"/>
      <c r="HLR89" s="158"/>
      <c r="HLS89" s="158"/>
      <c r="HLT89" s="158"/>
      <c r="HLU89" s="158"/>
      <c r="HLV89" s="158"/>
      <c r="HLW89" s="158"/>
      <c r="HLX89" s="158"/>
      <c r="HLY89" s="158"/>
      <c r="HLZ89" s="158"/>
      <c r="HMA89" s="158"/>
      <c r="HMB89" s="158"/>
      <c r="HMC89" s="158"/>
      <c r="HMD89" s="158"/>
      <c r="HME89" s="158"/>
      <c r="HMF89" s="158"/>
      <c r="HMG89" s="158"/>
      <c r="HMH89" s="158"/>
      <c r="HMI89" s="158"/>
      <c r="HMJ89" s="158"/>
      <c r="HMK89" s="158"/>
      <c r="HML89" s="158"/>
      <c r="HMM89" s="158"/>
      <c r="HMN89" s="158"/>
      <c r="HMO89" s="158"/>
      <c r="HMP89" s="158"/>
      <c r="HMQ89" s="158"/>
      <c r="HMR89" s="158"/>
      <c r="HMS89" s="158"/>
      <c r="HMT89" s="158"/>
      <c r="HMU89" s="158"/>
      <c r="HMV89" s="158"/>
      <c r="HMW89" s="158"/>
      <c r="HMX89" s="158"/>
      <c r="HMY89" s="158"/>
      <c r="HMZ89" s="158"/>
      <c r="HNA89" s="158"/>
      <c r="HNB89" s="158"/>
      <c r="HNC89" s="158"/>
      <c r="HND89" s="158"/>
      <c r="HNE89" s="158"/>
      <c r="HNF89" s="158"/>
      <c r="HNG89" s="158"/>
      <c r="HNH89" s="158"/>
      <c r="HNI89" s="158"/>
      <c r="HNJ89" s="158"/>
      <c r="HNK89" s="158"/>
      <c r="HNL89" s="158"/>
      <c r="HNM89" s="158"/>
      <c r="HNN89" s="158"/>
      <c r="HNO89" s="158"/>
      <c r="HNP89" s="158"/>
      <c r="HNQ89" s="158"/>
      <c r="HNR89" s="158"/>
      <c r="HNS89" s="158"/>
      <c r="HNT89" s="158"/>
      <c r="HNU89" s="158"/>
      <c r="HNV89" s="158"/>
      <c r="HNW89" s="158"/>
      <c r="HNX89" s="158"/>
      <c r="HNY89" s="158"/>
      <c r="HNZ89" s="158"/>
      <c r="HOA89" s="158"/>
      <c r="HOB89" s="158"/>
      <c r="HOC89" s="158"/>
      <c r="HOD89" s="158"/>
      <c r="HOE89" s="158"/>
      <c r="HOF89" s="158"/>
      <c r="HOG89" s="158"/>
      <c r="HOH89" s="158"/>
      <c r="HOI89" s="158"/>
      <c r="HOJ89" s="158"/>
      <c r="HOK89" s="158"/>
      <c r="HOL89" s="158"/>
      <c r="HOM89" s="158"/>
      <c r="HON89" s="158"/>
      <c r="HOO89" s="158"/>
      <c r="HOP89" s="158"/>
      <c r="HOQ89" s="158"/>
      <c r="HOR89" s="158"/>
      <c r="HOS89" s="158"/>
      <c r="HOT89" s="158"/>
      <c r="HOU89" s="158"/>
      <c r="HOV89" s="158"/>
      <c r="HOW89" s="158"/>
      <c r="HOX89" s="158"/>
      <c r="HOY89" s="158"/>
      <c r="HOZ89" s="158"/>
      <c r="HPA89" s="158"/>
      <c r="HPB89" s="158"/>
      <c r="HPC89" s="158"/>
      <c r="HPD89" s="158"/>
      <c r="HPE89" s="158"/>
      <c r="HPF89" s="158"/>
      <c r="HPG89" s="158"/>
      <c r="HPH89" s="158"/>
      <c r="HPI89" s="158"/>
      <c r="HPJ89" s="158"/>
      <c r="HPK89" s="158"/>
      <c r="HPL89" s="158"/>
      <c r="HPM89" s="158"/>
      <c r="HPN89" s="158"/>
      <c r="HPO89" s="158"/>
      <c r="HPP89" s="158"/>
      <c r="HPQ89" s="158"/>
      <c r="HPR89" s="158"/>
      <c r="HPS89" s="158"/>
      <c r="HPT89" s="158"/>
      <c r="HPU89" s="158"/>
      <c r="HPV89" s="158"/>
      <c r="HPW89" s="158"/>
      <c r="HPX89" s="158"/>
      <c r="HPY89" s="158"/>
      <c r="HPZ89" s="158"/>
      <c r="HQA89" s="158"/>
      <c r="HQB89" s="158"/>
      <c r="HQC89" s="158"/>
      <c r="HQD89" s="158"/>
      <c r="HQE89" s="158"/>
      <c r="HQF89" s="158"/>
      <c r="HQG89" s="158"/>
      <c r="HQH89" s="158"/>
      <c r="HQI89" s="158"/>
      <c r="HQJ89" s="158"/>
      <c r="HQK89" s="158"/>
      <c r="HQL89" s="158"/>
      <c r="HQM89" s="158"/>
      <c r="HQN89" s="158"/>
      <c r="HQO89" s="158"/>
      <c r="HQP89" s="158"/>
      <c r="HQQ89" s="158"/>
      <c r="HQR89" s="158"/>
      <c r="HQS89" s="158"/>
      <c r="HQT89" s="158"/>
      <c r="HQU89" s="158"/>
      <c r="HQV89" s="158"/>
      <c r="HQW89" s="158"/>
      <c r="HQX89" s="158"/>
      <c r="HQY89" s="158"/>
      <c r="HQZ89" s="158"/>
      <c r="HRA89" s="158"/>
      <c r="HRB89" s="158"/>
      <c r="HRC89" s="158"/>
      <c r="HRD89" s="158"/>
      <c r="HRE89" s="158"/>
      <c r="HRF89" s="158"/>
      <c r="HRG89" s="158"/>
      <c r="HRH89" s="158"/>
      <c r="HRI89" s="158"/>
      <c r="HRJ89" s="158"/>
      <c r="HRK89" s="158"/>
      <c r="HRL89" s="158"/>
      <c r="HRM89" s="158"/>
      <c r="HRN89" s="158"/>
      <c r="HRO89" s="158"/>
      <c r="HRP89" s="158"/>
      <c r="HRQ89" s="158"/>
      <c r="HRR89" s="158"/>
      <c r="HRS89" s="158"/>
      <c r="HRT89" s="158"/>
      <c r="HRU89" s="158"/>
      <c r="HRV89" s="158"/>
      <c r="HRW89" s="158"/>
      <c r="HRX89" s="158"/>
      <c r="HRY89" s="158"/>
      <c r="HRZ89" s="158"/>
      <c r="HSA89" s="158"/>
      <c r="HSB89" s="158"/>
      <c r="HSC89" s="158"/>
      <c r="HSD89" s="158"/>
      <c r="HSE89" s="158"/>
      <c r="HSF89" s="158"/>
      <c r="HSG89" s="158"/>
      <c r="HSH89" s="158"/>
      <c r="HSI89" s="158"/>
      <c r="HSJ89" s="158"/>
      <c r="HSK89" s="158"/>
      <c r="HSL89" s="158"/>
      <c r="HSM89" s="158"/>
      <c r="HSN89" s="158"/>
      <c r="HSO89" s="158"/>
      <c r="HSP89" s="158"/>
      <c r="HSQ89" s="158"/>
      <c r="HSR89" s="158"/>
      <c r="HSS89" s="158"/>
      <c r="HST89" s="158"/>
      <c r="HSU89" s="158"/>
      <c r="HSV89" s="158"/>
      <c r="HSW89" s="158"/>
      <c r="HSX89" s="158"/>
      <c r="HSY89" s="158"/>
      <c r="HSZ89" s="158"/>
      <c r="HTA89" s="158"/>
      <c r="HTB89" s="158"/>
      <c r="HTC89" s="158"/>
      <c r="HTD89" s="158"/>
      <c r="HTE89" s="158"/>
      <c r="HTF89" s="158"/>
      <c r="HTG89" s="158"/>
      <c r="HTH89" s="158"/>
      <c r="HTI89" s="158"/>
      <c r="HTJ89" s="158"/>
      <c r="HTK89" s="158"/>
      <c r="HTL89" s="158"/>
      <c r="HTM89" s="158"/>
      <c r="HTN89" s="158"/>
      <c r="HTO89" s="158"/>
      <c r="HTP89" s="158"/>
      <c r="HTQ89" s="158"/>
      <c r="HTR89" s="158"/>
      <c r="HTS89" s="158"/>
      <c r="HTT89" s="158"/>
      <c r="HTU89" s="158"/>
      <c r="HTV89" s="158"/>
      <c r="HTW89" s="158"/>
      <c r="HTX89" s="158"/>
      <c r="HTY89" s="158"/>
      <c r="HTZ89" s="158"/>
      <c r="HUA89" s="158"/>
      <c r="HUB89" s="158"/>
      <c r="HUC89" s="158"/>
      <c r="HUD89" s="158"/>
      <c r="HUE89" s="158"/>
      <c r="HUF89" s="158"/>
      <c r="HUG89" s="158"/>
      <c r="HUH89" s="158"/>
      <c r="HUI89" s="158"/>
      <c r="HUJ89" s="158"/>
      <c r="HUK89" s="158"/>
      <c r="HUL89" s="158"/>
      <c r="HUM89" s="158"/>
      <c r="HUN89" s="158"/>
      <c r="HUO89" s="158"/>
      <c r="HUP89" s="158"/>
      <c r="HUQ89" s="158"/>
      <c r="HUR89" s="158"/>
      <c r="HUS89" s="158"/>
      <c r="HUT89" s="158"/>
      <c r="HUU89" s="158"/>
      <c r="HUV89" s="158"/>
      <c r="HUW89" s="158"/>
      <c r="HUX89" s="158"/>
      <c r="HUY89" s="158"/>
      <c r="HUZ89" s="158"/>
      <c r="HVA89" s="158"/>
      <c r="HVB89" s="158"/>
      <c r="HVC89" s="158"/>
      <c r="HVD89" s="158"/>
      <c r="HVE89" s="158"/>
      <c r="HVF89" s="158"/>
      <c r="HVG89" s="158"/>
      <c r="HVH89" s="158"/>
      <c r="HVI89" s="158"/>
      <c r="HVJ89" s="158"/>
      <c r="HVK89" s="158"/>
      <c r="HVL89" s="158"/>
      <c r="HVM89" s="158"/>
      <c r="HVN89" s="158"/>
      <c r="HVO89" s="158"/>
      <c r="HVP89" s="158"/>
      <c r="HVQ89" s="158"/>
      <c r="HVR89" s="158"/>
      <c r="HVS89" s="158"/>
      <c r="HVT89" s="158"/>
      <c r="HVU89" s="158"/>
      <c r="HVV89" s="158"/>
      <c r="HVW89" s="158"/>
      <c r="HVX89" s="158"/>
      <c r="HVY89" s="158"/>
      <c r="HVZ89" s="158"/>
      <c r="HWA89" s="158"/>
      <c r="HWB89" s="158"/>
      <c r="HWC89" s="158"/>
      <c r="HWD89" s="158"/>
      <c r="HWE89" s="158"/>
      <c r="HWF89" s="158"/>
      <c r="HWG89" s="158"/>
      <c r="HWH89" s="158"/>
      <c r="HWI89" s="158"/>
      <c r="HWJ89" s="158"/>
      <c r="HWK89" s="158"/>
      <c r="HWL89" s="158"/>
      <c r="HWM89" s="158"/>
      <c r="HWN89" s="158"/>
      <c r="HWO89" s="158"/>
      <c r="HWP89" s="158"/>
      <c r="HWQ89" s="158"/>
      <c r="HWR89" s="158"/>
      <c r="HWS89" s="158"/>
      <c r="HWT89" s="158"/>
      <c r="HWU89" s="158"/>
      <c r="HWV89" s="158"/>
      <c r="HWW89" s="158"/>
      <c r="HWX89" s="158"/>
      <c r="HWY89" s="158"/>
      <c r="HWZ89" s="158"/>
      <c r="HXA89" s="158"/>
      <c r="HXB89" s="158"/>
      <c r="HXC89" s="158"/>
      <c r="HXD89" s="158"/>
      <c r="HXE89" s="158"/>
      <c r="HXF89" s="158"/>
      <c r="HXG89" s="158"/>
      <c r="HXH89" s="158"/>
      <c r="HXI89" s="158"/>
      <c r="HXJ89" s="158"/>
      <c r="HXK89" s="158"/>
      <c r="HXL89" s="158"/>
      <c r="HXM89" s="158"/>
      <c r="HXN89" s="158"/>
      <c r="HXO89" s="158"/>
      <c r="HXP89" s="158"/>
      <c r="HXQ89" s="158"/>
      <c r="HXR89" s="158"/>
      <c r="HXS89" s="158"/>
      <c r="HXT89" s="158"/>
      <c r="HXU89" s="158"/>
      <c r="HXV89" s="158"/>
      <c r="HXW89" s="158"/>
      <c r="HXX89" s="158"/>
      <c r="HXY89" s="158"/>
      <c r="HXZ89" s="158"/>
      <c r="HYA89" s="158"/>
      <c r="HYB89" s="158"/>
      <c r="HYC89" s="158"/>
      <c r="HYD89" s="158"/>
      <c r="HYE89" s="158"/>
      <c r="HYF89" s="158"/>
      <c r="HYG89" s="158"/>
      <c r="HYH89" s="158"/>
      <c r="HYI89" s="158"/>
      <c r="HYJ89" s="158"/>
      <c r="HYK89" s="158"/>
      <c r="HYL89" s="158"/>
      <c r="HYM89" s="158"/>
      <c r="HYN89" s="158"/>
      <c r="HYO89" s="158"/>
      <c r="HYP89" s="158"/>
      <c r="HYQ89" s="158"/>
      <c r="HYR89" s="158"/>
      <c r="HYS89" s="158"/>
      <c r="HYT89" s="158"/>
      <c r="HYU89" s="158"/>
      <c r="HYV89" s="158"/>
      <c r="HYW89" s="158"/>
      <c r="HYX89" s="158"/>
      <c r="HYY89" s="158"/>
      <c r="HYZ89" s="158"/>
      <c r="HZA89" s="158"/>
      <c r="HZB89" s="158"/>
      <c r="HZC89" s="158"/>
      <c r="HZD89" s="158"/>
      <c r="HZE89" s="158"/>
      <c r="HZF89" s="158"/>
      <c r="HZG89" s="158"/>
      <c r="HZH89" s="158"/>
      <c r="HZI89" s="158"/>
      <c r="HZJ89" s="158"/>
      <c r="HZK89" s="158"/>
      <c r="HZL89" s="158"/>
      <c r="HZM89" s="158"/>
      <c r="HZN89" s="158"/>
      <c r="HZO89" s="158"/>
      <c r="HZP89" s="158"/>
      <c r="HZQ89" s="158"/>
      <c r="HZR89" s="158"/>
      <c r="HZS89" s="158"/>
      <c r="HZT89" s="158"/>
      <c r="HZU89" s="158"/>
      <c r="HZV89" s="158"/>
      <c r="HZW89" s="158"/>
      <c r="HZX89" s="158"/>
      <c r="HZY89" s="158"/>
      <c r="HZZ89" s="158"/>
      <c r="IAA89" s="158"/>
      <c r="IAB89" s="158"/>
      <c r="IAC89" s="158"/>
      <c r="IAD89" s="158"/>
      <c r="IAE89" s="158"/>
      <c r="IAF89" s="158"/>
      <c r="IAG89" s="158"/>
      <c r="IAH89" s="158"/>
      <c r="IAI89" s="158"/>
      <c r="IAJ89" s="158"/>
      <c r="IAK89" s="158"/>
      <c r="IAL89" s="158"/>
      <c r="IAM89" s="158"/>
      <c r="IAN89" s="158"/>
      <c r="IAO89" s="158"/>
      <c r="IAP89" s="158"/>
      <c r="IAQ89" s="158"/>
      <c r="IAR89" s="158"/>
      <c r="IAS89" s="158"/>
      <c r="IAT89" s="158"/>
      <c r="IAU89" s="158"/>
      <c r="IAV89" s="158"/>
      <c r="IAW89" s="158"/>
      <c r="IAX89" s="158"/>
      <c r="IAY89" s="158"/>
      <c r="IAZ89" s="158"/>
      <c r="IBA89" s="158"/>
      <c r="IBB89" s="158"/>
      <c r="IBC89" s="158"/>
      <c r="IBD89" s="158"/>
      <c r="IBE89" s="158"/>
      <c r="IBF89" s="158"/>
      <c r="IBG89" s="158"/>
      <c r="IBH89" s="158"/>
      <c r="IBI89" s="158"/>
      <c r="IBJ89" s="158"/>
      <c r="IBK89" s="158"/>
      <c r="IBL89" s="158"/>
      <c r="IBM89" s="158"/>
      <c r="IBN89" s="158"/>
      <c r="IBO89" s="158"/>
      <c r="IBP89" s="158"/>
      <c r="IBQ89" s="158"/>
      <c r="IBR89" s="158"/>
      <c r="IBS89" s="158"/>
      <c r="IBT89" s="158"/>
      <c r="IBU89" s="158"/>
      <c r="IBV89" s="158"/>
      <c r="IBW89" s="158"/>
      <c r="IBX89" s="158"/>
      <c r="IBY89" s="158"/>
      <c r="IBZ89" s="158"/>
      <c r="ICA89" s="158"/>
      <c r="ICB89" s="158"/>
      <c r="ICC89" s="158"/>
      <c r="ICD89" s="158"/>
      <c r="ICE89" s="158"/>
      <c r="ICF89" s="158"/>
      <c r="ICG89" s="158"/>
      <c r="ICH89" s="158"/>
      <c r="ICI89" s="158"/>
      <c r="ICJ89" s="158"/>
      <c r="ICK89" s="158"/>
      <c r="ICL89" s="158"/>
      <c r="ICM89" s="158"/>
      <c r="ICN89" s="158"/>
      <c r="ICO89" s="158"/>
      <c r="ICP89" s="158"/>
      <c r="ICQ89" s="158"/>
      <c r="ICR89" s="158"/>
      <c r="ICS89" s="158"/>
      <c r="ICT89" s="158"/>
      <c r="ICU89" s="158"/>
      <c r="ICV89" s="158"/>
      <c r="ICW89" s="158"/>
      <c r="ICX89" s="158"/>
      <c r="ICY89" s="158"/>
      <c r="ICZ89" s="158"/>
      <c r="IDA89" s="158"/>
      <c r="IDB89" s="158"/>
      <c r="IDC89" s="158"/>
      <c r="IDD89" s="158"/>
      <c r="IDE89" s="158"/>
      <c r="IDF89" s="158"/>
      <c r="IDG89" s="158"/>
      <c r="IDH89" s="158"/>
      <c r="IDI89" s="158"/>
      <c r="IDJ89" s="158"/>
      <c r="IDK89" s="158"/>
      <c r="IDL89" s="158"/>
      <c r="IDM89" s="158"/>
      <c r="IDN89" s="158"/>
      <c r="IDO89" s="158"/>
      <c r="IDP89" s="158"/>
      <c r="IDQ89" s="158"/>
      <c r="IDR89" s="158"/>
      <c r="IDS89" s="158"/>
      <c r="IDT89" s="158"/>
      <c r="IDU89" s="158"/>
      <c r="IDV89" s="158"/>
      <c r="IDW89" s="158"/>
      <c r="IDX89" s="158"/>
      <c r="IDY89" s="158"/>
      <c r="IDZ89" s="158"/>
      <c r="IEA89" s="158"/>
      <c r="IEB89" s="158"/>
      <c r="IEC89" s="158"/>
      <c r="IED89" s="158"/>
      <c r="IEE89" s="158"/>
      <c r="IEF89" s="158"/>
      <c r="IEG89" s="158"/>
      <c r="IEH89" s="158"/>
      <c r="IEI89" s="158"/>
      <c r="IEJ89" s="158"/>
      <c r="IEK89" s="158"/>
      <c r="IEL89" s="158"/>
      <c r="IEM89" s="158"/>
      <c r="IEN89" s="158"/>
      <c r="IEO89" s="158"/>
      <c r="IEP89" s="158"/>
      <c r="IEQ89" s="158"/>
      <c r="IER89" s="158"/>
      <c r="IES89" s="158"/>
      <c r="IET89" s="158"/>
      <c r="IEU89" s="158"/>
      <c r="IEV89" s="158"/>
      <c r="IEW89" s="158"/>
      <c r="IEX89" s="158"/>
      <c r="IEY89" s="158"/>
      <c r="IEZ89" s="158"/>
      <c r="IFA89" s="158"/>
      <c r="IFB89" s="158"/>
      <c r="IFC89" s="158"/>
      <c r="IFD89" s="158"/>
      <c r="IFE89" s="158"/>
      <c r="IFF89" s="158"/>
      <c r="IFG89" s="158"/>
      <c r="IFH89" s="158"/>
      <c r="IFI89" s="158"/>
      <c r="IFJ89" s="158"/>
      <c r="IFK89" s="158"/>
      <c r="IFL89" s="158"/>
      <c r="IFM89" s="158"/>
      <c r="IFN89" s="158"/>
      <c r="IFO89" s="158"/>
      <c r="IFP89" s="158"/>
      <c r="IFQ89" s="158"/>
      <c r="IFR89" s="158"/>
      <c r="IFS89" s="158"/>
      <c r="IFT89" s="158"/>
      <c r="IFU89" s="158"/>
      <c r="IFV89" s="158"/>
      <c r="IFW89" s="158"/>
      <c r="IFX89" s="158"/>
      <c r="IFY89" s="158"/>
      <c r="IFZ89" s="158"/>
      <c r="IGA89" s="158"/>
      <c r="IGB89" s="158"/>
      <c r="IGC89" s="158"/>
      <c r="IGD89" s="158"/>
      <c r="IGE89" s="158"/>
      <c r="IGF89" s="158"/>
      <c r="IGG89" s="158"/>
      <c r="IGH89" s="158"/>
      <c r="IGI89" s="158"/>
      <c r="IGJ89" s="158"/>
      <c r="IGK89" s="158"/>
      <c r="IGL89" s="158"/>
      <c r="IGM89" s="158"/>
      <c r="IGN89" s="158"/>
      <c r="IGO89" s="158"/>
      <c r="IGP89" s="158"/>
      <c r="IGQ89" s="158"/>
      <c r="IGR89" s="158"/>
      <c r="IGS89" s="158"/>
      <c r="IGT89" s="158"/>
      <c r="IGU89" s="158"/>
      <c r="IGV89" s="158"/>
      <c r="IGW89" s="158"/>
      <c r="IGX89" s="158"/>
      <c r="IGY89" s="158"/>
      <c r="IGZ89" s="158"/>
      <c r="IHA89" s="158"/>
      <c r="IHB89" s="158"/>
      <c r="IHC89" s="158"/>
      <c r="IHD89" s="158"/>
      <c r="IHE89" s="158"/>
      <c r="IHF89" s="158"/>
      <c r="IHG89" s="158"/>
      <c r="IHH89" s="158"/>
      <c r="IHI89" s="158"/>
      <c r="IHJ89" s="158"/>
      <c r="IHK89" s="158"/>
      <c r="IHL89" s="158"/>
      <c r="IHM89" s="158"/>
      <c r="IHN89" s="158"/>
      <c r="IHO89" s="158"/>
      <c r="IHP89" s="158"/>
      <c r="IHQ89" s="158"/>
      <c r="IHR89" s="158"/>
      <c r="IHS89" s="158"/>
      <c r="IHT89" s="158"/>
      <c r="IHU89" s="158"/>
      <c r="IHV89" s="158"/>
      <c r="IHW89" s="158"/>
      <c r="IHX89" s="158"/>
      <c r="IHY89" s="158"/>
      <c r="IHZ89" s="158"/>
      <c r="IIA89" s="158"/>
      <c r="IIB89" s="158"/>
      <c r="IIC89" s="158"/>
      <c r="IID89" s="158"/>
      <c r="IIE89" s="158"/>
      <c r="IIF89" s="158"/>
      <c r="IIG89" s="158"/>
      <c r="IIH89" s="158"/>
      <c r="III89" s="158"/>
      <c r="IIJ89" s="158"/>
      <c r="IIK89" s="158"/>
      <c r="IIL89" s="158"/>
      <c r="IIM89" s="158"/>
      <c r="IIN89" s="158"/>
      <c r="IIO89" s="158"/>
      <c r="IIP89" s="158"/>
      <c r="IIQ89" s="158"/>
      <c r="IIR89" s="158"/>
      <c r="IIS89" s="158"/>
      <c r="IIT89" s="158"/>
      <c r="IIU89" s="158"/>
      <c r="IIV89" s="158"/>
      <c r="IIW89" s="158"/>
      <c r="IIX89" s="158"/>
      <c r="IIY89" s="158"/>
      <c r="IIZ89" s="158"/>
      <c r="IJA89" s="158"/>
      <c r="IJB89" s="158"/>
      <c r="IJC89" s="158"/>
      <c r="IJD89" s="158"/>
      <c r="IJE89" s="158"/>
      <c r="IJF89" s="158"/>
      <c r="IJG89" s="158"/>
      <c r="IJH89" s="158"/>
      <c r="IJI89" s="158"/>
      <c r="IJJ89" s="158"/>
      <c r="IJK89" s="158"/>
      <c r="IJL89" s="158"/>
      <c r="IJM89" s="158"/>
      <c r="IJN89" s="158"/>
      <c r="IJO89" s="158"/>
      <c r="IJP89" s="158"/>
      <c r="IJQ89" s="158"/>
      <c r="IJR89" s="158"/>
      <c r="IJS89" s="158"/>
      <c r="IJT89" s="158"/>
      <c r="IJU89" s="158"/>
      <c r="IJV89" s="158"/>
      <c r="IJW89" s="158"/>
      <c r="IJX89" s="158"/>
      <c r="IJY89" s="158"/>
      <c r="IJZ89" s="158"/>
      <c r="IKA89" s="158"/>
      <c r="IKB89" s="158"/>
      <c r="IKC89" s="158"/>
      <c r="IKD89" s="158"/>
      <c r="IKE89" s="158"/>
      <c r="IKF89" s="158"/>
      <c r="IKG89" s="158"/>
      <c r="IKH89" s="158"/>
      <c r="IKI89" s="158"/>
      <c r="IKJ89" s="158"/>
      <c r="IKK89" s="158"/>
      <c r="IKL89" s="158"/>
      <c r="IKM89" s="158"/>
      <c r="IKN89" s="158"/>
      <c r="IKO89" s="158"/>
      <c r="IKP89" s="158"/>
      <c r="IKQ89" s="158"/>
      <c r="IKR89" s="158"/>
      <c r="IKS89" s="158"/>
      <c r="IKT89" s="158"/>
      <c r="IKU89" s="158"/>
      <c r="IKV89" s="158"/>
      <c r="IKW89" s="158"/>
      <c r="IKX89" s="158"/>
      <c r="IKY89" s="158"/>
      <c r="IKZ89" s="158"/>
      <c r="ILA89" s="158"/>
      <c r="ILB89" s="158"/>
      <c r="ILC89" s="158"/>
      <c r="ILD89" s="158"/>
      <c r="ILE89" s="158"/>
      <c r="ILF89" s="158"/>
      <c r="ILG89" s="158"/>
      <c r="ILH89" s="158"/>
      <c r="ILI89" s="158"/>
      <c r="ILJ89" s="158"/>
      <c r="ILK89" s="158"/>
      <c r="ILL89" s="158"/>
      <c r="ILM89" s="158"/>
      <c r="ILN89" s="158"/>
      <c r="ILO89" s="158"/>
      <c r="ILP89" s="158"/>
      <c r="ILQ89" s="158"/>
      <c r="ILR89" s="158"/>
      <c r="ILS89" s="158"/>
      <c r="ILT89" s="158"/>
      <c r="ILU89" s="158"/>
      <c r="ILV89" s="158"/>
      <c r="ILW89" s="158"/>
      <c r="ILX89" s="158"/>
      <c r="ILY89" s="158"/>
      <c r="ILZ89" s="158"/>
      <c r="IMA89" s="158"/>
      <c r="IMB89" s="158"/>
      <c r="IMC89" s="158"/>
      <c r="IMD89" s="158"/>
      <c r="IME89" s="158"/>
      <c r="IMF89" s="158"/>
      <c r="IMG89" s="158"/>
      <c r="IMH89" s="158"/>
      <c r="IMI89" s="158"/>
      <c r="IMJ89" s="158"/>
      <c r="IMK89" s="158"/>
      <c r="IML89" s="158"/>
      <c r="IMM89" s="158"/>
      <c r="IMN89" s="158"/>
      <c r="IMO89" s="158"/>
      <c r="IMP89" s="158"/>
      <c r="IMQ89" s="158"/>
      <c r="IMR89" s="158"/>
      <c r="IMS89" s="158"/>
      <c r="IMT89" s="158"/>
      <c r="IMU89" s="158"/>
      <c r="IMV89" s="158"/>
      <c r="IMW89" s="158"/>
      <c r="IMX89" s="158"/>
      <c r="IMY89" s="158"/>
      <c r="IMZ89" s="158"/>
      <c r="INA89" s="158"/>
      <c r="INB89" s="158"/>
      <c r="INC89" s="158"/>
      <c r="IND89" s="158"/>
      <c r="INE89" s="158"/>
      <c r="INF89" s="158"/>
      <c r="ING89" s="158"/>
      <c r="INH89" s="158"/>
      <c r="INI89" s="158"/>
      <c r="INJ89" s="158"/>
      <c r="INK89" s="158"/>
      <c r="INL89" s="158"/>
      <c r="INM89" s="158"/>
      <c r="INN89" s="158"/>
      <c r="INO89" s="158"/>
      <c r="INP89" s="158"/>
      <c r="INQ89" s="158"/>
      <c r="INR89" s="158"/>
      <c r="INS89" s="158"/>
      <c r="INT89" s="158"/>
      <c r="INU89" s="158"/>
      <c r="INV89" s="158"/>
      <c r="INW89" s="158"/>
      <c r="INX89" s="158"/>
      <c r="INY89" s="158"/>
      <c r="INZ89" s="158"/>
      <c r="IOA89" s="158"/>
      <c r="IOB89" s="158"/>
      <c r="IOC89" s="158"/>
      <c r="IOD89" s="158"/>
      <c r="IOE89" s="158"/>
      <c r="IOF89" s="158"/>
      <c r="IOG89" s="158"/>
      <c r="IOH89" s="158"/>
      <c r="IOI89" s="158"/>
      <c r="IOJ89" s="158"/>
      <c r="IOK89" s="158"/>
      <c r="IOL89" s="158"/>
      <c r="IOM89" s="158"/>
      <c r="ION89" s="158"/>
      <c r="IOO89" s="158"/>
      <c r="IOP89" s="158"/>
      <c r="IOQ89" s="158"/>
      <c r="IOR89" s="158"/>
      <c r="IOS89" s="158"/>
      <c r="IOT89" s="158"/>
      <c r="IOU89" s="158"/>
      <c r="IOV89" s="158"/>
      <c r="IOW89" s="158"/>
      <c r="IOX89" s="158"/>
      <c r="IOY89" s="158"/>
      <c r="IOZ89" s="158"/>
      <c r="IPA89" s="158"/>
      <c r="IPB89" s="158"/>
      <c r="IPC89" s="158"/>
      <c r="IPD89" s="158"/>
      <c r="IPE89" s="158"/>
      <c r="IPF89" s="158"/>
      <c r="IPG89" s="158"/>
      <c r="IPH89" s="158"/>
      <c r="IPI89" s="158"/>
      <c r="IPJ89" s="158"/>
      <c r="IPK89" s="158"/>
      <c r="IPL89" s="158"/>
      <c r="IPM89" s="158"/>
      <c r="IPN89" s="158"/>
      <c r="IPO89" s="158"/>
      <c r="IPP89" s="158"/>
      <c r="IPQ89" s="158"/>
      <c r="IPR89" s="158"/>
      <c r="IPS89" s="158"/>
      <c r="IPT89" s="158"/>
      <c r="IPU89" s="158"/>
      <c r="IPV89" s="158"/>
      <c r="IPW89" s="158"/>
      <c r="IPX89" s="158"/>
      <c r="IPY89" s="158"/>
      <c r="IPZ89" s="158"/>
      <c r="IQA89" s="158"/>
      <c r="IQB89" s="158"/>
      <c r="IQC89" s="158"/>
      <c r="IQD89" s="158"/>
      <c r="IQE89" s="158"/>
      <c r="IQF89" s="158"/>
      <c r="IQG89" s="158"/>
      <c r="IQH89" s="158"/>
      <c r="IQI89" s="158"/>
      <c r="IQJ89" s="158"/>
      <c r="IQK89" s="158"/>
      <c r="IQL89" s="158"/>
      <c r="IQM89" s="158"/>
      <c r="IQN89" s="158"/>
      <c r="IQO89" s="158"/>
      <c r="IQP89" s="158"/>
      <c r="IQQ89" s="158"/>
      <c r="IQR89" s="158"/>
      <c r="IQS89" s="158"/>
      <c r="IQT89" s="158"/>
      <c r="IQU89" s="158"/>
      <c r="IQV89" s="158"/>
      <c r="IQW89" s="158"/>
      <c r="IQX89" s="158"/>
      <c r="IQY89" s="158"/>
      <c r="IQZ89" s="158"/>
      <c r="IRA89" s="158"/>
      <c r="IRB89" s="158"/>
      <c r="IRC89" s="158"/>
      <c r="IRD89" s="158"/>
      <c r="IRE89" s="158"/>
      <c r="IRF89" s="158"/>
      <c r="IRG89" s="158"/>
      <c r="IRH89" s="158"/>
      <c r="IRI89" s="158"/>
      <c r="IRJ89" s="158"/>
      <c r="IRK89" s="158"/>
      <c r="IRL89" s="158"/>
      <c r="IRM89" s="158"/>
      <c r="IRN89" s="158"/>
      <c r="IRO89" s="158"/>
      <c r="IRP89" s="158"/>
      <c r="IRQ89" s="158"/>
      <c r="IRR89" s="158"/>
      <c r="IRS89" s="158"/>
      <c r="IRT89" s="158"/>
      <c r="IRU89" s="158"/>
      <c r="IRV89" s="158"/>
      <c r="IRW89" s="158"/>
      <c r="IRX89" s="158"/>
      <c r="IRY89" s="158"/>
      <c r="IRZ89" s="158"/>
      <c r="ISA89" s="158"/>
      <c r="ISB89" s="158"/>
      <c r="ISC89" s="158"/>
      <c r="ISD89" s="158"/>
      <c r="ISE89" s="158"/>
      <c r="ISF89" s="158"/>
      <c r="ISG89" s="158"/>
      <c r="ISH89" s="158"/>
      <c r="ISI89" s="158"/>
      <c r="ISJ89" s="158"/>
      <c r="ISK89" s="158"/>
      <c r="ISL89" s="158"/>
      <c r="ISM89" s="158"/>
      <c r="ISN89" s="158"/>
      <c r="ISO89" s="158"/>
      <c r="ISP89" s="158"/>
      <c r="ISQ89" s="158"/>
      <c r="ISR89" s="158"/>
      <c r="ISS89" s="158"/>
      <c r="IST89" s="158"/>
      <c r="ISU89" s="158"/>
      <c r="ISV89" s="158"/>
      <c r="ISW89" s="158"/>
      <c r="ISX89" s="158"/>
      <c r="ISY89" s="158"/>
      <c r="ISZ89" s="158"/>
      <c r="ITA89" s="158"/>
      <c r="ITB89" s="158"/>
      <c r="ITC89" s="158"/>
      <c r="ITD89" s="158"/>
      <c r="ITE89" s="158"/>
      <c r="ITF89" s="158"/>
      <c r="ITG89" s="158"/>
      <c r="ITH89" s="158"/>
      <c r="ITI89" s="158"/>
      <c r="ITJ89" s="158"/>
      <c r="ITK89" s="158"/>
      <c r="ITL89" s="158"/>
      <c r="ITM89" s="158"/>
      <c r="ITN89" s="158"/>
      <c r="ITO89" s="158"/>
      <c r="ITP89" s="158"/>
      <c r="ITQ89" s="158"/>
      <c r="ITR89" s="158"/>
      <c r="ITS89" s="158"/>
      <c r="ITT89" s="158"/>
      <c r="ITU89" s="158"/>
      <c r="ITV89" s="158"/>
      <c r="ITW89" s="158"/>
      <c r="ITX89" s="158"/>
      <c r="ITY89" s="158"/>
      <c r="ITZ89" s="158"/>
      <c r="IUA89" s="158"/>
      <c r="IUB89" s="158"/>
      <c r="IUC89" s="158"/>
      <c r="IUD89" s="158"/>
      <c r="IUE89" s="158"/>
      <c r="IUF89" s="158"/>
      <c r="IUG89" s="158"/>
      <c r="IUH89" s="158"/>
      <c r="IUI89" s="158"/>
      <c r="IUJ89" s="158"/>
      <c r="IUK89" s="158"/>
      <c r="IUL89" s="158"/>
      <c r="IUM89" s="158"/>
      <c r="IUN89" s="158"/>
      <c r="IUO89" s="158"/>
      <c r="IUP89" s="158"/>
      <c r="IUQ89" s="158"/>
      <c r="IUR89" s="158"/>
      <c r="IUS89" s="158"/>
      <c r="IUT89" s="158"/>
      <c r="IUU89" s="158"/>
      <c r="IUV89" s="158"/>
      <c r="IUW89" s="158"/>
      <c r="IUX89" s="158"/>
      <c r="IUY89" s="158"/>
      <c r="IUZ89" s="158"/>
      <c r="IVA89" s="158"/>
      <c r="IVB89" s="158"/>
      <c r="IVC89" s="158"/>
      <c r="IVD89" s="158"/>
      <c r="IVE89" s="158"/>
      <c r="IVF89" s="158"/>
      <c r="IVG89" s="158"/>
      <c r="IVH89" s="158"/>
      <c r="IVI89" s="158"/>
      <c r="IVJ89" s="158"/>
      <c r="IVK89" s="158"/>
      <c r="IVL89" s="158"/>
      <c r="IVM89" s="158"/>
      <c r="IVN89" s="158"/>
      <c r="IVO89" s="158"/>
      <c r="IVP89" s="158"/>
      <c r="IVQ89" s="158"/>
      <c r="IVR89" s="158"/>
      <c r="IVS89" s="158"/>
      <c r="IVT89" s="158"/>
      <c r="IVU89" s="158"/>
      <c r="IVV89" s="158"/>
      <c r="IVW89" s="158"/>
      <c r="IVX89" s="158"/>
      <c r="IVY89" s="158"/>
      <c r="IVZ89" s="158"/>
      <c r="IWA89" s="158"/>
      <c r="IWB89" s="158"/>
      <c r="IWC89" s="158"/>
      <c r="IWD89" s="158"/>
      <c r="IWE89" s="158"/>
      <c r="IWF89" s="158"/>
      <c r="IWG89" s="158"/>
      <c r="IWH89" s="158"/>
      <c r="IWI89" s="158"/>
      <c r="IWJ89" s="158"/>
      <c r="IWK89" s="158"/>
      <c r="IWL89" s="158"/>
      <c r="IWM89" s="158"/>
      <c r="IWN89" s="158"/>
      <c r="IWO89" s="158"/>
      <c r="IWP89" s="158"/>
      <c r="IWQ89" s="158"/>
      <c r="IWR89" s="158"/>
      <c r="IWS89" s="158"/>
      <c r="IWT89" s="158"/>
      <c r="IWU89" s="158"/>
      <c r="IWV89" s="158"/>
      <c r="IWW89" s="158"/>
      <c r="IWX89" s="158"/>
      <c r="IWY89" s="158"/>
      <c r="IWZ89" s="158"/>
      <c r="IXA89" s="158"/>
      <c r="IXB89" s="158"/>
      <c r="IXC89" s="158"/>
      <c r="IXD89" s="158"/>
      <c r="IXE89" s="158"/>
      <c r="IXF89" s="158"/>
      <c r="IXG89" s="158"/>
      <c r="IXH89" s="158"/>
      <c r="IXI89" s="158"/>
      <c r="IXJ89" s="158"/>
      <c r="IXK89" s="158"/>
      <c r="IXL89" s="158"/>
      <c r="IXM89" s="158"/>
      <c r="IXN89" s="158"/>
      <c r="IXO89" s="158"/>
      <c r="IXP89" s="158"/>
      <c r="IXQ89" s="158"/>
      <c r="IXR89" s="158"/>
      <c r="IXS89" s="158"/>
      <c r="IXT89" s="158"/>
      <c r="IXU89" s="158"/>
      <c r="IXV89" s="158"/>
      <c r="IXW89" s="158"/>
      <c r="IXX89" s="158"/>
      <c r="IXY89" s="158"/>
      <c r="IXZ89" s="158"/>
      <c r="IYA89" s="158"/>
      <c r="IYB89" s="158"/>
      <c r="IYC89" s="158"/>
      <c r="IYD89" s="158"/>
      <c r="IYE89" s="158"/>
      <c r="IYF89" s="158"/>
      <c r="IYG89" s="158"/>
      <c r="IYH89" s="158"/>
      <c r="IYI89" s="158"/>
      <c r="IYJ89" s="158"/>
      <c r="IYK89" s="158"/>
      <c r="IYL89" s="158"/>
      <c r="IYM89" s="158"/>
      <c r="IYN89" s="158"/>
      <c r="IYO89" s="158"/>
      <c r="IYP89" s="158"/>
      <c r="IYQ89" s="158"/>
      <c r="IYR89" s="158"/>
      <c r="IYS89" s="158"/>
      <c r="IYT89" s="158"/>
      <c r="IYU89" s="158"/>
      <c r="IYV89" s="158"/>
      <c r="IYW89" s="158"/>
      <c r="IYX89" s="158"/>
      <c r="IYY89" s="158"/>
      <c r="IYZ89" s="158"/>
      <c r="IZA89" s="158"/>
      <c r="IZB89" s="158"/>
      <c r="IZC89" s="158"/>
      <c r="IZD89" s="158"/>
      <c r="IZE89" s="158"/>
      <c r="IZF89" s="158"/>
      <c r="IZG89" s="158"/>
      <c r="IZH89" s="158"/>
      <c r="IZI89" s="158"/>
      <c r="IZJ89" s="158"/>
      <c r="IZK89" s="158"/>
      <c r="IZL89" s="158"/>
      <c r="IZM89" s="158"/>
      <c r="IZN89" s="158"/>
      <c r="IZO89" s="158"/>
      <c r="IZP89" s="158"/>
      <c r="IZQ89" s="158"/>
      <c r="IZR89" s="158"/>
      <c r="IZS89" s="158"/>
      <c r="IZT89" s="158"/>
      <c r="IZU89" s="158"/>
      <c r="IZV89" s="158"/>
      <c r="IZW89" s="158"/>
      <c r="IZX89" s="158"/>
      <c r="IZY89" s="158"/>
      <c r="IZZ89" s="158"/>
      <c r="JAA89" s="158"/>
      <c r="JAB89" s="158"/>
      <c r="JAC89" s="158"/>
      <c r="JAD89" s="158"/>
      <c r="JAE89" s="158"/>
      <c r="JAF89" s="158"/>
      <c r="JAG89" s="158"/>
      <c r="JAH89" s="158"/>
      <c r="JAI89" s="158"/>
      <c r="JAJ89" s="158"/>
      <c r="JAK89" s="158"/>
      <c r="JAL89" s="158"/>
      <c r="JAM89" s="158"/>
      <c r="JAN89" s="158"/>
      <c r="JAO89" s="158"/>
      <c r="JAP89" s="158"/>
      <c r="JAQ89" s="158"/>
      <c r="JAR89" s="158"/>
      <c r="JAS89" s="158"/>
      <c r="JAT89" s="158"/>
      <c r="JAU89" s="158"/>
      <c r="JAV89" s="158"/>
      <c r="JAW89" s="158"/>
      <c r="JAX89" s="158"/>
      <c r="JAY89" s="158"/>
      <c r="JAZ89" s="158"/>
      <c r="JBA89" s="158"/>
      <c r="JBB89" s="158"/>
      <c r="JBC89" s="158"/>
      <c r="JBD89" s="158"/>
      <c r="JBE89" s="158"/>
      <c r="JBF89" s="158"/>
      <c r="JBG89" s="158"/>
      <c r="JBH89" s="158"/>
      <c r="JBI89" s="158"/>
      <c r="JBJ89" s="158"/>
      <c r="JBK89" s="158"/>
      <c r="JBL89" s="158"/>
      <c r="JBM89" s="158"/>
      <c r="JBN89" s="158"/>
      <c r="JBO89" s="158"/>
      <c r="JBP89" s="158"/>
      <c r="JBQ89" s="158"/>
      <c r="JBR89" s="158"/>
      <c r="JBS89" s="158"/>
      <c r="JBT89" s="158"/>
      <c r="JBU89" s="158"/>
      <c r="JBV89" s="158"/>
      <c r="JBW89" s="158"/>
      <c r="JBX89" s="158"/>
      <c r="JBY89" s="158"/>
      <c r="JBZ89" s="158"/>
      <c r="JCA89" s="158"/>
      <c r="JCB89" s="158"/>
      <c r="JCC89" s="158"/>
      <c r="JCD89" s="158"/>
      <c r="JCE89" s="158"/>
      <c r="JCF89" s="158"/>
      <c r="JCG89" s="158"/>
      <c r="JCH89" s="158"/>
      <c r="JCI89" s="158"/>
      <c r="JCJ89" s="158"/>
      <c r="JCK89" s="158"/>
      <c r="JCL89" s="158"/>
      <c r="JCM89" s="158"/>
      <c r="JCN89" s="158"/>
      <c r="JCO89" s="158"/>
      <c r="JCP89" s="158"/>
      <c r="JCQ89" s="158"/>
      <c r="JCR89" s="158"/>
      <c r="JCS89" s="158"/>
      <c r="JCT89" s="158"/>
      <c r="JCU89" s="158"/>
      <c r="JCV89" s="158"/>
      <c r="JCW89" s="158"/>
      <c r="JCX89" s="158"/>
      <c r="JCY89" s="158"/>
      <c r="JCZ89" s="158"/>
      <c r="JDA89" s="158"/>
      <c r="JDB89" s="158"/>
      <c r="JDC89" s="158"/>
      <c r="JDD89" s="158"/>
      <c r="JDE89" s="158"/>
      <c r="JDF89" s="158"/>
      <c r="JDG89" s="158"/>
      <c r="JDH89" s="158"/>
      <c r="JDI89" s="158"/>
      <c r="JDJ89" s="158"/>
      <c r="JDK89" s="158"/>
      <c r="JDL89" s="158"/>
      <c r="JDM89" s="158"/>
      <c r="JDN89" s="158"/>
      <c r="JDO89" s="158"/>
      <c r="JDP89" s="158"/>
      <c r="JDQ89" s="158"/>
      <c r="JDR89" s="158"/>
      <c r="JDS89" s="158"/>
      <c r="JDT89" s="158"/>
      <c r="JDU89" s="158"/>
      <c r="JDV89" s="158"/>
      <c r="JDW89" s="158"/>
      <c r="JDX89" s="158"/>
      <c r="JDY89" s="158"/>
      <c r="JDZ89" s="158"/>
      <c r="JEA89" s="158"/>
      <c r="JEB89" s="158"/>
      <c r="JEC89" s="158"/>
      <c r="JED89" s="158"/>
      <c r="JEE89" s="158"/>
      <c r="JEF89" s="158"/>
      <c r="JEG89" s="158"/>
      <c r="JEH89" s="158"/>
      <c r="JEI89" s="158"/>
      <c r="JEJ89" s="158"/>
      <c r="JEK89" s="158"/>
      <c r="JEL89" s="158"/>
      <c r="JEM89" s="158"/>
      <c r="JEN89" s="158"/>
      <c r="JEO89" s="158"/>
      <c r="JEP89" s="158"/>
      <c r="JEQ89" s="158"/>
      <c r="JER89" s="158"/>
      <c r="JES89" s="158"/>
      <c r="JET89" s="158"/>
      <c r="JEU89" s="158"/>
      <c r="JEV89" s="158"/>
      <c r="JEW89" s="158"/>
      <c r="JEX89" s="158"/>
      <c r="JEY89" s="158"/>
      <c r="JEZ89" s="158"/>
      <c r="JFA89" s="158"/>
      <c r="JFB89" s="158"/>
      <c r="JFC89" s="158"/>
      <c r="JFD89" s="158"/>
      <c r="JFE89" s="158"/>
      <c r="JFF89" s="158"/>
      <c r="JFG89" s="158"/>
      <c r="JFH89" s="158"/>
      <c r="JFI89" s="158"/>
      <c r="JFJ89" s="158"/>
      <c r="JFK89" s="158"/>
      <c r="JFL89" s="158"/>
      <c r="JFM89" s="158"/>
      <c r="JFN89" s="158"/>
      <c r="JFO89" s="158"/>
      <c r="JFP89" s="158"/>
      <c r="JFQ89" s="158"/>
      <c r="JFR89" s="158"/>
      <c r="JFS89" s="158"/>
      <c r="JFT89" s="158"/>
      <c r="JFU89" s="158"/>
      <c r="JFV89" s="158"/>
      <c r="JFW89" s="158"/>
      <c r="JFX89" s="158"/>
      <c r="JFY89" s="158"/>
      <c r="JFZ89" s="158"/>
      <c r="JGA89" s="158"/>
      <c r="JGB89" s="158"/>
      <c r="JGC89" s="158"/>
      <c r="JGD89" s="158"/>
      <c r="JGE89" s="158"/>
      <c r="JGF89" s="158"/>
      <c r="JGG89" s="158"/>
      <c r="JGH89" s="158"/>
      <c r="JGI89" s="158"/>
      <c r="JGJ89" s="158"/>
      <c r="JGK89" s="158"/>
      <c r="JGL89" s="158"/>
      <c r="JGM89" s="158"/>
      <c r="JGN89" s="158"/>
      <c r="JGO89" s="158"/>
      <c r="JGP89" s="158"/>
      <c r="JGQ89" s="158"/>
      <c r="JGR89" s="158"/>
      <c r="JGS89" s="158"/>
      <c r="JGT89" s="158"/>
      <c r="JGU89" s="158"/>
      <c r="JGV89" s="158"/>
      <c r="JGW89" s="158"/>
      <c r="JGX89" s="158"/>
      <c r="JGY89" s="158"/>
      <c r="JGZ89" s="158"/>
      <c r="JHA89" s="158"/>
      <c r="JHB89" s="158"/>
      <c r="JHC89" s="158"/>
      <c r="JHD89" s="158"/>
      <c r="JHE89" s="158"/>
      <c r="JHF89" s="158"/>
      <c r="JHG89" s="158"/>
      <c r="JHH89" s="158"/>
      <c r="JHI89" s="158"/>
      <c r="JHJ89" s="158"/>
      <c r="JHK89" s="158"/>
      <c r="JHL89" s="158"/>
      <c r="JHM89" s="158"/>
      <c r="JHN89" s="158"/>
      <c r="JHO89" s="158"/>
      <c r="JHP89" s="158"/>
      <c r="JHQ89" s="158"/>
      <c r="JHR89" s="158"/>
      <c r="JHS89" s="158"/>
      <c r="JHT89" s="158"/>
      <c r="JHU89" s="158"/>
      <c r="JHV89" s="158"/>
      <c r="JHW89" s="158"/>
      <c r="JHX89" s="158"/>
      <c r="JHY89" s="158"/>
      <c r="JHZ89" s="158"/>
      <c r="JIA89" s="158"/>
      <c r="JIB89" s="158"/>
      <c r="JIC89" s="158"/>
      <c r="JID89" s="158"/>
      <c r="JIE89" s="158"/>
      <c r="JIF89" s="158"/>
      <c r="JIG89" s="158"/>
      <c r="JIH89" s="158"/>
      <c r="JII89" s="158"/>
      <c r="JIJ89" s="158"/>
      <c r="JIK89" s="158"/>
      <c r="JIL89" s="158"/>
      <c r="JIM89" s="158"/>
      <c r="JIN89" s="158"/>
      <c r="JIO89" s="158"/>
      <c r="JIP89" s="158"/>
      <c r="JIQ89" s="158"/>
      <c r="JIR89" s="158"/>
      <c r="JIS89" s="158"/>
      <c r="JIT89" s="158"/>
      <c r="JIU89" s="158"/>
      <c r="JIV89" s="158"/>
      <c r="JIW89" s="158"/>
      <c r="JIX89" s="158"/>
      <c r="JIY89" s="158"/>
      <c r="JIZ89" s="158"/>
      <c r="JJA89" s="158"/>
      <c r="JJB89" s="158"/>
      <c r="JJC89" s="158"/>
      <c r="JJD89" s="158"/>
      <c r="JJE89" s="158"/>
      <c r="JJF89" s="158"/>
      <c r="JJG89" s="158"/>
      <c r="JJH89" s="158"/>
      <c r="JJI89" s="158"/>
      <c r="JJJ89" s="158"/>
      <c r="JJK89" s="158"/>
      <c r="JJL89" s="158"/>
      <c r="JJM89" s="158"/>
      <c r="JJN89" s="158"/>
      <c r="JJO89" s="158"/>
      <c r="JJP89" s="158"/>
      <c r="JJQ89" s="158"/>
      <c r="JJR89" s="158"/>
      <c r="JJS89" s="158"/>
      <c r="JJT89" s="158"/>
      <c r="JJU89" s="158"/>
      <c r="JJV89" s="158"/>
      <c r="JJW89" s="158"/>
      <c r="JJX89" s="158"/>
      <c r="JJY89" s="158"/>
      <c r="JJZ89" s="158"/>
      <c r="JKA89" s="158"/>
      <c r="JKB89" s="158"/>
      <c r="JKC89" s="158"/>
      <c r="JKD89" s="158"/>
      <c r="JKE89" s="158"/>
      <c r="JKF89" s="158"/>
      <c r="JKG89" s="158"/>
      <c r="JKH89" s="158"/>
      <c r="JKI89" s="158"/>
      <c r="JKJ89" s="158"/>
      <c r="JKK89" s="158"/>
      <c r="JKL89" s="158"/>
      <c r="JKM89" s="158"/>
      <c r="JKN89" s="158"/>
      <c r="JKO89" s="158"/>
      <c r="JKP89" s="158"/>
      <c r="JKQ89" s="158"/>
      <c r="JKR89" s="158"/>
      <c r="JKS89" s="158"/>
      <c r="JKT89" s="158"/>
      <c r="JKU89" s="158"/>
      <c r="JKV89" s="158"/>
      <c r="JKW89" s="158"/>
      <c r="JKX89" s="158"/>
      <c r="JKY89" s="158"/>
      <c r="JKZ89" s="158"/>
      <c r="JLA89" s="158"/>
      <c r="JLB89" s="158"/>
      <c r="JLC89" s="158"/>
      <c r="JLD89" s="158"/>
      <c r="JLE89" s="158"/>
      <c r="JLF89" s="158"/>
      <c r="JLG89" s="158"/>
      <c r="JLH89" s="158"/>
      <c r="JLI89" s="158"/>
      <c r="JLJ89" s="158"/>
      <c r="JLK89" s="158"/>
      <c r="JLL89" s="158"/>
      <c r="JLM89" s="158"/>
      <c r="JLN89" s="158"/>
      <c r="JLO89" s="158"/>
      <c r="JLP89" s="158"/>
      <c r="JLQ89" s="158"/>
      <c r="JLR89" s="158"/>
      <c r="JLS89" s="158"/>
      <c r="JLT89" s="158"/>
      <c r="JLU89" s="158"/>
      <c r="JLV89" s="158"/>
      <c r="JLW89" s="158"/>
      <c r="JLX89" s="158"/>
      <c r="JLY89" s="158"/>
      <c r="JLZ89" s="158"/>
      <c r="JMA89" s="158"/>
      <c r="JMB89" s="158"/>
      <c r="JMC89" s="158"/>
      <c r="JMD89" s="158"/>
      <c r="JME89" s="158"/>
      <c r="JMF89" s="158"/>
      <c r="JMG89" s="158"/>
      <c r="JMH89" s="158"/>
      <c r="JMI89" s="158"/>
      <c r="JMJ89" s="158"/>
      <c r="JMK89" s="158"/>
      <c r="JML89" s="158"/>
      <c r="JMM89" s="158"/>
      <c r="JMN89" s="158"/>
      <c r="JMO89" s="158"/>
      <c r="JMP89" s="158"/>
      <c r="JMQ89" s="158"/>
      <c r="JMR89" s="158"/>
      <c r="JMS89" s="158"/>
      <c r="JMT89" s="158"/>
      <c r="JMU89" s="158"/>
      <c r="JMV89" s="158"/>
      <c r="JMW89" s="158"/>
      <c r="JMX89" s="158"/>
      <c r="JMY89" s="158"/>
      <c r="JMZ89" s="158"/>
      <c r="JNA89" s="158"/>
      <c r="JNB89" s="158"/>
      <c r="JNC89" s="158"/>
      <c r="JND89" s="158"/>
      <c r="JNE89" s="158"/>
      <c r="JNF89" s="158"/>
      <c r="JNG89" s="158"/>
      <c r="JNH89" s="158"/>
      <c r="JNI89" s="158"/>
      <c r="JNJ89" s="158"/>
      <c r="JNK89" s="158"/>
      <c r="JNL89" s="158"/>
      <c r="JNM89" s="158"/>
      <c r="JNN89" s="158"/>
      <c r="JNO89" s="158"/>
      <c r="JNP89" s="158"/>
      <c r="JNQ89" s="158"/>
      <c r="JNR89" s="158"/>
      <c r="JNS89" s="158"/>
      <c r="JNT89" s="158"/>
      <c r="JNU89" s="158"/>
      <c r="JNV89" s="158"/>
      <c r="JNW89" s="158"/>
      <c r="JNX89" s="158"/>
      <c r="JNY89" s="158"/>
      <c r="JNZ89" s="158"/>
      <c r="JOA89" s="158"/>
      <c r="JOB89" s="158"/>
      <c r="JOC89" s="158"/>
      <c r="JOD89" s="158"/>
      <c r="JOE89" s="158"/>
      <c r="JOF89" s="158"/>
      <c r="JOG89" s="158"/>
      <c r="JOH89" s="158"/>
      <c r="JOI89" s="158"/>
      <c r="JOJ89" s="158"/>
      <c r="JOK89" s="158"/>
      <c r="JOL89" s="158"/>
      <c r="JOM89" s="158"/>
      <c r="JON89" s="158"/>
      <c r="JOO89" s="158"/>
      <c r="JOP89" s="158"/>
      <c r="JOQ89" s="158"/>
      <c r="JOR89" s="158"/>
      <c r="JOS89" s="158"/>
      <c r="JOT89" s="158"/>
      <c r="JOU89" s="158"/>
      <c r="JOV89" s="158"/>
      <c r="JOW89" s="158"/>
      <c r="JOX89" s="158"/>
      <c r="JOY89" s="158"/>
      <c r="JOZ89" s="158"/>
      <c r="JPA89" s="158"/>
      <c r="JPB89" s="158"/>
      <c r="JPC89" s="158"/>
      <c r="JPD89" s="158"/>
      <c r="JPE89" s="158"/>
      <c r="JPF89" s="158"/>
      <c r="JPG89" s="158"/>
      <c r="JPH89" s="158"/>
      <c r="JPI89" s="158"/>
      <c r="JPJ89" s="158"/>
      <c r="JPK89" s="158"/>
      <c r="JPL89" s="158"/>
      <c r="JPM89" s="158"/>
      <c r="JPN89" s="158"/>
      <c r="JPO89" s="158"/>
      <c r="JPP89" s="158"/>
      <c r="JPQ89" s="158"/>
      <c r="JPR89" s="158"/>
      <c r="JPS89" s="158"/>
      <c r="JPT89" s="158"/>
      <c r="JPU89" s="158"/>
      <c r="JPV89" s="158"/>
      <c r="JPW89" s="158"/>
      <c r="JPX89" s="158"/>
      <c r="JPY89" s="158"/>
      <c r="JPZ89" s="158"/>
      <c r="JQA89" s="158"/>
      <c r="JQB89" s="158"/>
      <c r="JQC89" s="158"/>
      <c r="JQD89" s="158"/>
      <c r="JQE89" s="158"/>
      <c r="JQF89" s="158"/>
      <c r="JQG89" s="158"/>
      <c r="JQH89" s="158"/>
      <c r="JQI89" s="158"/>
      <c r="JQJ89" s="158"/>
      <c r="JQK89" s="158"/>
      <c r="JQL89" s="158"/>
      <c r="JQM89" s="158"/>
      <c r="JQN89" s="158"/>
      <c r="JQO89" s="158"/>
      <c r="JQP89" s="158"/>
      <c r="JQQ89" s="158"/>
      <c r="JQR89" s="158"/>
      <c r="JQS89" s="158"/>
      <c r="JQT89" s="158"/>
      <c r="JQU89" s="158"/>
      <c r="JQV89" s="158"/>
      <c r="JQW89" s="158"/>
      <c r="JQX89" s="158"/>
      <c r="JQY89" s="158"/>
      <c r="JQZ89" s="158"/>
      <c r="JRA89" s="158"/>
      <c r="JRB89" s="158"/>
      <c r="JRC89" s="158"/>
      <c r="JRD89" s="158"/>
      <c r="JRE89" s="158"/>
      <c r="JRF89" s="158"/>
      <c r="JRG89" s="158"/>
      <c r="JRH89" s="158"/>
      <c r="JRI89" s="158"/>
      <c r="JRJ89" s="158"/>
      <c r="JRK89" s="158"/>
      <c r="JRL89" s="158"/>
      <c r="JRM89" s="158"/>
      <c r="JRN89" s="158"/>
      <c r="JRO89" s="158"/>
      <c r="JRP89" s="158"/>
      <c r="JRQ89" s="158"/>
      <c r="JRR89" s="158"/>
      <c r="JRS89" s="158"/>
      <c r="JRT89" s="158"/>
      <c r="JRU89" s="158"/>
      <c r="JRV89" s="158"/>
      <c r="JRW89" s="158"/>
      <c r="JRX89" s="158"/>
      <c r="JRY89" s="158"/>
      <c r="JRZ89" s="158"/>
      <c r="JSA89" s="158"/>
      <c r="JSB89" s="158"/>
      <c r="JSC89" s="158"/>
      <c r="JSD89" s="158"/>
      <c r="JSE89" s="158"/>
      <c r="JSF89" s="158"/>
      <c r="JSG89" s="158"/>
      <c r="JSH89" s="158"/>
      <c r="JSI89" s="158"/>
      <c r="JSJ89" s="158"/>
      <c r="JSK89" s="158"/>
      <c r="JSL89" s="158"/>
      <c r="JSM89" s="158"/>
      <c r="JSN89" s="158"/>
      <c r="JSO89" s="158"/>
      <c r="JSP89" s="158"/>
      <c r="JSQ89" s="158"/>
      <c r="JSR89" s="158"/>
      <c r="JSS89" s="158"/>
      <c r="JST89" s="158"/>
      <c r="JSU89" s="158"/>
      <c r="JSV89" s="158"/>
      <c r="JSW89" s="158"/>
      <c r="JSX89" s="158"/>
      <c r="JSY89" s="158"/>
      <c r="JSZ89" s="158"/>
      <c r="JTA89" s="158"/>
      <c r="JTB89" s="158"/>
      <c r="JTC89" s="158"/>
      <c r="JTD89" s="158"/>
      <c r="JTE89" s="158"/>
      <c r="JTF89" s="158"/>
      <c r="JTG89" s="158"/>
      <c r="JTH89" s="158"/>
      <c r="JTI89" s="158"/>
      <c r="JTJ89" s="158"/>
      <c r="JTK89" s="158"/>
      <c r="JTL89" s="158"/>
      <c r="JTM89" s="158"/>
      <c r="JTN89" s="158"/>
      <c r="JTO89" s="158"/>
      <c r="JTP89" s="158"/>
      <c r="JTQ89" s="158"/>
      <c r="JTR89" s="158"/>
      <c r="JTS89" s="158"/>
      <c r="JTT89" s="158"/>
      <c r="JTU89" s="158"/>
      <c r="JTV89" s="158"/>
      <c r="JTW89" s="158"/>
      <c r="JTX89" s="158"/>
      <c r="JTY89" s="158"/>
      <c r="JTZ89" s="158"/>
      <c r="JUA89" s="158"/>
      <c r="JUB89" s="158"/>
      <c r="JUC89" s="158"/>
      <c r="JUD89" s="158"/>
      <c r="JUE89" s="158"/>
      <c r="JUF89" s="158"/>
      <c r="JUG89" s="158"/>
      <c r="JUH89" s="158"/>
      <c r="JUI89" s="158"/>
      <c r="JUJ89" s="158"/>
      <c r="JUK89" s="158"/>
      <c r="JUL89" s="158"/>
      <c r="JUM89" s="158"/>
      <c r="JUN89" s="158"/>
      <c r="JUO89" s="158"/>
      <c r="JUP89" s="158"/>
      <c r="JUQ89" s="158"/>
      <c r="JUR89" s="158"/>
      <c r="JUS89" s="158"/>
      <c r="JUT89" s="158"/>
      <c r="JUU89" s="158"/>
      <c r="JUV89" s="158"/>
      <c r="JUW89" s="158"/>
      <c r="JUX89" s="158"/>
      <c r="JUY89" s="158"/>
      <c r="JUZ89" s="158"/>
      <c r="JVA89" s="158"/>
      <c r="JVB89" s="158"/>
      <c r="JVC89" s="158"/>
      <c r="JVD89" s="158"/>
      <c r="JVE89" s="158"/>
      <c r="JVF89" s="158"/>
      <c r="JVG89" s="158"/>
      <c r="JVH89" s="158"/>
      <c r="JVI89" s="158"/>
      <c r="JVJ89" s="158"/>
      <c r="JVK89" s="158"/>
      <c r="JVL89" s="158"/>
      <c r="JVM89" s="158"/>
      <c r="JVN89" s="158"/>
      <c r="JVO89" s="158"/>
      <c r="JVP89" s="158"/>
      <c r="JVQ89" s="158"/>
      <c r="JVR89" s="158"/>
      <c r="JVS89" s="158"/>
      <c r="JVT89" s="158"/>
      <c r="JVU89" s="158"/>
      <c r="JVV89" s="158"/>
      <c r="JVW89" s="158"/>
      <c r="JVX89" s="158"/>
      <c r="JVY89" s="158"/>
      <c r="JVZ89" s="158"/>
      <c r="JWA89" s="158"/>
      <c r="JWB89" s="158"/>
      <c r="JWC89" s="158"/>
      <c r="JWD89" s="158"/>
      <c r="JWE89" s="158"/>
      <c r="JWF89" s="158"/>
      <c r="JWG89" s="158"/>
      <c r="JWH89" s="158"/>
      <c r="JWI89" s="158"/>
      <c r="JWJ89" s="158"/>
      <c r="JWK89" s="158"/>
      <c r="JWL89" s="158"/>
      <c r="JWM89" s="158"/>
      <c r="JWN89" s="158"/>
      <c r="JWO89" s="158"/>
      <c r="JWP89" s="158"/>
      <c r="JWQ89" s="158"/>
      <c r="JWR89" s="158"/>
      <c r="JWS89" s="158"/>
      <c r="JWT89" s="158"/>
      <c r="JWU89" s="158"/>
      <c r="JWV89" s="158"/>
      <c r="JWW89" s="158"/>
      <c r="JWX89" s="158"/>
      <c r="JWY89" s="158"/>
      <c r="JWZ89" s="158"/>
      <c r="JXA89" s="158"/>
      <c r="JXB89" s="158"/>
      <c r="JXC89" s="158"/>
      <c r="JXD89" s="158"/>
      <c r="JXE89" s="158"/>
      <c r="JXF89" s="158"/>
      <c r="JXG89" s="158"/>
      <c r="JXH89" s="158"/>
      <c r="JXI89" s="158"/>
      <c r="JXJ89" s="158"/>
      <c r="JXK89" s="158"/>
      <c r="JXL89" s="158"/>
      <c r="JXM89" s="158"/>
      <c r="JXN89" s="158"/>
      <c r="JXO89" s="158"/>
      <c r="JXP89" s="158"/>
      <c r="JXQ89" s="158"/>
      <c r="JXR89" s="158"/>
      <c r="JXS89" s="158"/>
      <c r="JXT89" s="158"/>
      <c r="JXU89" s="158"/>
      <c r="JXV89" s="158"/>
      <c r="JXW89" s="158"/>
      <c r="JXX89" s="158"/>
      <c r="JXY89" s="158"/>
      <c r="JXZ89" s="158"/>
      <c r="JYA89" s="158"/>
      <c r="JYB89" s="158"/>
      <c r="JYC89" s="158"/>
      <c r="JYD89" s="158"/>
      <c r="JYE89" s="158"/>
      <c r="JYF89" s="158"/>
      <c r="JYG89" s="158"/>
      <c r="JYH89" s="158"/>
      <c r="JYI89" s="158"/>
      <c r="JYJ89" s="158"/>
      <c r="JYK89" s="158"/>
      <c r="JYL89" s="158"/>
      <c r="JYM89" s="158"/>
      <c r="JYN89" s="158"/>
      <c r="JYO89" s="158"/>
      <c r="JYP89" s="158"/>
      <c r="JYQ89" s="158"/>
      <c r="JYR89" s="158"/>
      <c r="JYS89" s="158"/>
      <c r="JYT89" s="158"/>
      <c r="JYU89" s="158"/>
      <c r="JYV89" s="158"/>
      <c r="JYW89" s="158"/>
      <c r="JYX89" s="158"/>
      <c r="JYY89" s="158"/>
      <c r="JYZ89" s="158"/>
      <c r="JZA89" s="158"/>
      <c r="JZB89" s="158"/>
      <c r="JZC89" s="158"/>
      <c r="JZD89" s="158"/>
      <c r="JZE89" s="158"/>
      <c r="JZF89" s="158"/>
      <c r="JZG89" s="158"/>
      <c r="JZH89" s="158"/>
      <c r="JZI89" s="158"/>
      <c r="JZJ89" s="158"/>
      <c r="JZK89" s="158"/>
      <c r="JZL89" s="158"/>
      <c r="JZM89" s="158"/>
      <c r="JZN89" s="158"/>
      <c r="JZO89" s="158"/>
      <c r="JZP89" s="158"/>
      <c r="JZQ89" s="158"/>
      <c r="JZR89" s="158"/>
      <c r="JZS89" s="158"/>
      <c r="JZT89" s="158"/>
      <c r="JZU89" s="158"/>
      <c r="JZV89" s="158"/>
      <c r="JZW89" s="158"/>
      <c r="JZX89" s="158"/>
      <c r="JZY89" s="158"/>
      <c r="JZZ89" s="158"/>
      <c r="KAA89" s="158"/>
      <c r="KAB89" s="158"/>
      <c r="KAC89" s="158"/>
      <c r="KAD89" s="158"/>
      <c r="KAE89" s="158"/>
      <c r="KAF89" s="158"/>
      <c r="KAG89" s="158"/>
      <c r="KAH89" s="158"/>
      <c r="KAI89" s="158"/>
      <c r="KAJ89" s="158"/>
      <c r="KAK89" s="158"/>
      <c r="KAL89" s="158"/>
      <c r="KAM89" s="158"/>
      <c r="KAN89" s="158"/>
      <c r="KAO89" s="158"/>
      <c r="KAP89" s="158"/>
      <c r="KAQ89" s="158"/>
      <c r="KAR89" s="158"/>
      <c r="KAS89" s="158"/>
      <c r="KAT89" s="158"/>
      <c r="KAU89" s="158"/>
      <c r="KAV89" s="158"/>
      <c r="KAW89" s="158"/>
      <c r="KAX89" s="158"/>
      <c r="KAY89" s="158"/>
      <c r="KAZ89" s="158"/>
      <c r="KBA89" s="158"/>
      <c r="KBB89" s="158"/>
      <c r="KBC89" s="158"/>
      <c r="KBD89" s="158"/>
      <c r="KBE89" s="158"/>
      <c r="KBF89" s="158"/>
      <c r="KBG89" s="158"/>
      <c r="KBH89" s="158"/>
      <c r="KBI89" s="158"/>
      <c r="KBJ89" s="158"/>
      <c r="KBK89" s="158"/>
      <c r="KBL89" s="158"/>
      <c r="KBM89" s="158"/>
      <c r="KBN89" s="158"/>
      <c r="KBO89" s="158"/>
      <c r="KBP89" s="158"/>
      <c r="KBQ89" s="158"/>
      <c r="KBR89" s="158"/>
      <c r="KBS89" s="158"/>
      <c r="KBT89" s="158"/>
      <c r="KBU89" s="158"/>
      <c r="KBV89" s="158"/>
      <c r="KBW89" s="158"/>
      <c r="KBX89" s="158"/>
      <c r="KBY89" s="158"/>
      <c r="KBZ89" s="158"/>
      <c r="KCA89" s="158"/>
      <c r="KCB89" s="158"/>
      <c r="KCC89" s="158"/>
      <c r="KCD89" s="158"/>
      <c r="KCE89" s="158"/>
      <c r="KCF89" s="158"/>
      <c r="KCG89" s="158"/>
      <c r="KCH89" s="158"/>
      <c r="KCI89" s="158"/>
      <c r="KCJ89" s="158"/>
      <c r="KCK89" s="158"/>
      <c r="KCL89" s="158"/>
      <c r="KCM89" s="158"/>
      <c r="KCN89" s="158"/>
      <c r="KCO89" s="158"/>
      <c r="KCP89" s="158"/>
      <c r="KCQ89" s="158"/>
      <c r="KCR89" s="158"/>
      <c r="KCS89" s="158"/>
      <c r="KCT89" s="158"/>
      <c r="KCU89" s="158"/>
      <c r="KCV89" s="158"/>
      <c r="KCW89" s="158"/>
      <c r="KCX89" s="158"/>
      <c r="KCY89" s="158"/>
      <c r="KCZ89" s="158"/>
      <c r="KDA89" s="158"/>
      <c r="KDB89" s="158"/>
      <c r="KDC89" s="158"/>
      <c r="KDD89" s="158"/>
      <c r="KDE89" s="158"/>
      <c r="KDF89" s="158"/>
      <c r="KDG89" s="158"/>
      <c r="KDH89" s="158"/>
      <c r="KDI89" s="158"/>
      <c r="KDJ89" s="158"/>
      <c r="KDK89" s="158"/>
      <c r="KDL89" s="158"/>
      <c r="KDM89" s="158"/>
      <c r="KDN89" s="158"/>
      <c r="KDO89" s="158"/>
      <c r="KDP89" s="158"/>
      <c r="KDQ89" s="158"/>
      <c r="KDR89" s="158"/>
      <c r="KDS89" s="158"/>
      <c r="KDT89" s="158"/>
      <c r="KDU89" s="158"/>
      <c r="KDV89" s="158"/>
      <c r="KDW89" s="158"/>
      <c r="KDX89" s="158"/>
      <c r="KDY89" s="158"/>
      <c r="KDZ89" s="158"/>
      <c r="KEA89" s="158"/>
      <c r="KEB89" s="158"/>
      <c r="KEC89" s="158"/>
      <c r="KED89" s="158"/>
      <c r="KEE89" s="158"/>
      <c r="KEF89" s="158"/>
      <c r="KEG89" s="158"/>
      <c r="KEH89" s="158"/>
      <c r="KEI89" s="158"/>
      <c r="KEJ89" s="158"/>
      <c r="KEK89" s="158"/>
      <c r="KEL89" s="158"/>
      <c r="KEM89" s="158"/>
      <c r="KEN89" s="158"/>
      <c r="KEO89" s="158"/>
      <c r="KEP89" s="158"/>
      <c r="KEQ89" s="158"/>
      <c r="KER89" s="158"/>
      <c r="KES89" s="158"/>
      <c r="KET89" s="158"/>
      <c r="KEU89" s="158"/>
      <c r="KEV89" s="158"/>
      <c r="KEW89" s="158"/>
      <c r="KEX89" s="158"/>
      <c r="KEY89" s="158"/>
      <c r="KEZ89" s="158"/>
      <c r="KFA89" s="158"/>
      <c r="KFB89" s="158"/>
      <c r="KFC89" s="158"/>
      <c r="KFD89" s="158"/>
      <c r="KFE89" s="158"/>
      <c r="KFF89" s="158"/>
      <c r="KFG89" s="158"/>
      <c r="KFH89" s="158"/>
      <c r="KFI89" s="158"/>
      <c r="KFJ89" s="158"/>
      <c r="KFK89" s="158"/>
      <c r="KFL89" s="158"/>
      <c r="KFM89" s="158"/>
      <c r="KFN89" s="158"/>
      <c r="KFO89" s="158"/>
      <c r="KFP89" s="158"/>
      <c r="KFQ89" s="158"/>
      <c r="KFR89" s="158"/>
      <c r="KFS89" s="158"/>
      <c r="KFT89" s="158"/>
      <c r="KFU89" s="158"/>
      <c r="KFV89" s="158"/>
      <c r="KFW89" s="158"/>
      <c r="KFX89" s="158"/>
      <c r="KFY89" s="158"/>
      <c r="KFZ89" s="158"/>
      <c r="KGA89" s="158"/>
      <c r="KGB89" s="158"/>
      <c r="KGC89" s="158"/>
      <c r="KGD89" s="158"/>
      <c r="KGE89" s="158"/>
      <c r="KGF89" s="158"/>
      <c r="KGG89" s="158"/>
      <c r="KGH89" s="158"/>
      <c r="KGI89" s="158"/>
      <c r="KGJ89" s="158"/>
      <c r="KGK89" s="158"/>
      <c r="KGL89" s="158"/>
      <c r="KGM89" s="158"/>
      <c r="KGN89" s="158"/>
      <c r="KGO89" s="158"/>
      <c r="KGP89" s="158"/>
      <c r="KGQ89" s="158"/>
      <c r="KGR89" s="158"/>
      <c r="KGS89" s="158"/>
      <c r="KGT89" s="158"/>
      <c r="KGU89" s="158"/>
      <c r="KGV89" s="158"/>
      <c r="KGW89" s="158"/>
      <c r="KGX89" s="158"/>
      <c r="KGY89" s="158"/>
      <c r="KGZ89" s="158"/>
      <c r="KHA89" s="158"/>
      <c r="KHB89" s="158"/>
      <c r="KHC89" s="158"/>
      <c r="KHD89" s="158"/>
      <c r="KHE89" s="158"/>
      <c r="KHF89" s="158"/>
      <c r="KHG89" s="158"/>
      <c r="KHH89" s="158"/>
      <c r="KHI89" s="158"/>
      <c r="KHJ89" s="158"/>
      <c r="KHK89" s="158"/>
      <c r="KHL89" s="158"/>
      <c r="KHM89" s="158"/>
      <c r="KHN89" s="158"/>
      <c r="KHO89" s="158"/>
      <c r="KHP89" s="158"/>
      <c r="KHQ89" s="158"/>
      <c r="KHR89" s="158"/>
      <c r="KHS89" s="158"/>
      <c r="KHT89" s="158"/>
      <c r="KHU89" s="158"/>
      <c r="KHV89" s="158"/>
      <c r="KHW89" s="158"/>
      <c r="KHX89" s="158"/>
      <c r="KHY89" s="158"/>
      <c r="KHZ89" s="158"/>
      <c r="KIA89" s="158"/>
      <c r="KIB89" s="158"/>
      <c r="KIC89" s="158"/>
      <c r="KID89" s="158"/>
      <c r="KIE89" s="158"/>
      <c r="KIF89" s="158"/>
      <c r="KIG89" s="158"/>
      <c r="KIH89" s="158"/>
      <c r="KII89" s="158"/>
      <c r="KIJ89" s="158"/>
      <c r="KIK89" s="158"/>
      <c r="KIL89" s="158"/>
      <c r="KIM89" s="158"/>
      <c r="KIN89" s="158"/>
      <c r="KIO89" s="158"/>
      <c r="KIP89" s="158"/>
      <c r="KIQ89" s="158"/>
      <c r="KIR89" s="158"/>
      <c r="KIS89" s="158"/>
      <c r="KIT89" s="158"/>
      <c r="KIU89" s="158"/>
      <c r="KIV89" s="158"/>
      <c r="KIW89" s="158"/>
      <c r="KIX89" s="158"/>
      <c r="KIY89" s="158"/>
      <c r="KIZ89" s="158"/>
      <c r="KJA89" s="158"/>
      <c r="KJB89" s="158"/>
      <c r="KJC89" s="158"/>
      <c r="KJD89" s="158"/>
      <c r="KJE89" s="158"/>
      <c r="KJF89" s="158"/>
      <c r="KJG89" s="158"/>
      <c r="KJH89" s="158"/>
      <c r="KJI89" s="158"/>
      <c r="KJJ89" s="158"/>
      <c r="KJK89" s="158"/>
      <c r="KJL89" s="158"/>
      <c r="KJM89" s="158"/>
      <c r="KJN89" s="158"/>
      <c r="KJO89" s="158"/>
      <c r="KJP89" s="158"/>
      <c r="KJQ89" s="158"/>
      <c r="KJR89" s="158"/>
      <c r="KJS89" s="158"/>
      <c r="KJT89" s="158"/>
      <c r="KJU89" s="158"/>
      <c r="KJV89" s="158"/>
      <c r="KJW89" s="158"/>
      <c r="KJX89" s="158"/>
      <c r="KJY89" s="158"/>
      <c r="KJZ89" s="158"/>
      <c r="KKA89" s="158"/>
      <c r="KKB89" s="158"/>
      <c r="KKC89" s="158"/>
      <c r="KKD89" s="158"/>
      <c r="KKE89" s="158"/>
      <c r="KKF89" s="158"/>
      <c r="KKG89" s="158"/>
      <c r="KKH89" s="158"/>
      <c r="KKI89" s="158"/>
      <c r="KKJ89" s="158"/>
      <c r="KKK89" s="158"/>
      <c r="KKL89" s="158"/>
      <c r="KKM89" s="158"/>
      <c r="KKN89" s="158"/>
      <c r="KKO89" s="158"/>
      <c r="KKP89" s="158"/>
      <c r="KKQ89" s="158"/>
      <c r="KKR89" s="158"/>
      <c r="KKS89" s="158"/>
      <c r="KKT89" s="158"/>
      <c r="KKU89" s="158"/>
      <c r="KKV89" s="158"/>
      <c r="KKW89" s="158"/>
      <c r="KKX89" s="158"/>
      <c r="KKY89" s="158"/>
      <c r="KKZ89" s="158"/>
      <c r="KLA89" s="158"/>
      <c r="KLB89" s="158"/>
      <c r="KLC89" s="158"/>
      <c r="KLD89" s="158"/>
      <c r="KLE89" s="158"/>
      <c r="KLF89" s="158"/>
      <c r="KLG89" s="158"/>
      <c r="KLH89" s="158"/>
      <c r="KLI89" s="158"/>
      <c r="KLJ89" s="158"/>
      <c r="KLK89" s="158"/>
      <c r="KLL89" s="158"/>
      <c r="KLM89" s="158"/>
      <c r="KLN89" s="158"/>
      <c r="KLO89" s="158"/>
      <c r="KLP89" s="158"/>
      <c r="KLQ89" s="158"/>
      <c r="KLR89" s="158"/>
      <c r="KLS89" s="158"/>
      <c r="KLT89" s="158"/>
      <c r="KLU89" s="158"/>
      <c r="KLV89" s="158"/>
      <c r="KLW89" s="158"/>
      <c r="KLX89" s="158"/>
      <c r="KLY89" s="158"/>
      <c r="KLZ89" s="158"/>
      <c r="KMA89" s="158"/>
      <c r="KMB89" s="158"/>
      <c r="KMC89" s="158"/>
      <c r="KMD89" s="158"/>
      <c r="KME89" s="158"/>
      <c r="KMF89" s="158"/>
      <c r="KMG89" s="158"/>
      <c r="KMH89" s="158"/>
      <c r="KMI89" s="158"/>
      <c r="KMJ89" s="158"/>
      <c r="KMK89" s="158"/>
      <c r="KML89" s="158"/>
      <c r="KMM89" s="158"/>
      <c r="KMN89" s="158"/>
      <c r="KMO89" s="158"/>
      <c r="KMP89" s="158"/>
      <c r="KMQ89" s="158"/>
      <c r="KMR89" s="158"/>
      <c r="KMS89" s="158"/>
      <c r="KMT89" s="158"/>
      <c r="KMU89" s="158"/>
      <c r="KMV89" s="158"/>
      <c r="KMW89" s="158"/>
      <c r="KMX89" s="158"/>
      <c r="KMY89" s="158"/>
      <c r="KMZ89" s="158"/>
      <c r="KNA89" s="158"/>
      <c r="KNB89" s="158"/>
      <c r="KNC89" s="158"/>
      <c r="KND89" s="158"/>
      <c r="KNE89" s="158"/>
      <c r="KNF89" s="158"/>
      <c r="KNG89" s="158"/>
      <c r="KNH89" s="158"/>
      <c r="KNI89" s="158"/>
      <c r="KNJ89" s="158"/>
      <c r="KNK89" s="158"/>
      <c r="KNL89" s="158"/>
      <c r="KNM89" s="158"/>
      <c r="KNN89" s="158"/>
      <c r="KNO89" s="158"/>
      <c r="KNP89" s="158"/>
      <c r="KNQ89" s="158"/>
      <c r="KNR89" s="158"/>
      <c r="KNS89" s="158"/>
      <c r="KNT89" s="158"/>
      <c r="KNU89" s="158"/>
      <c r="KNV89" s="158"/>
      <c r="KNW89" s="158"/>
      <c r="KNX89" s="158"/>
      <c r="KNY89" s="158"/>
      <c r="KNZ89" s="158"/>
      <c r="KOA89" s="158"/>
      <c r="KOB89" s="158"/>
      <c r="KOC89" s="158"/>
      <c r="KOD89" s="158"/>
      <c r="KOE89" s="158"/>
      <c r="KOF89" s="158"/>
      <c r="KOG89" s="158"/>
      <c r="KOH89" s="158"/>
      <c r="KOI89" s="158"/>
      <c r="KOJ89" s="158"/>
      <c r="KOK89" s="158"/>
      <c r="KOL89" s="158"/>
      <c r="KOM89" s="158"/>
      <c r="KON89" s="158"/>
      <c r="KOO89" s="158"/>
      <c r="KOP89" s="158"/>
      <c r="KOQ89" s="158"/>
      <c r="KOR89" s="158"/>
      <c r="KOS89" s="158"/>
      <c r="KOT89" s="158"/>
      <c r="KOU89" s="158"/>
      <c r="KOV89" s="158"/>
      <c r="KOW89" s="158"/>
      <c r="KOX89" s="158"/>
      <c r="KOY89" s="158"/>
      <c r="KOZ89" s="158"/>
      <c r="KPA89" s="158"/>
      <c r="KPB89" s="158"/>
      <c r="KPC89" s="158"/>
      <c r="KPD89" s="158"/>
      <c r="KPE89" s="158"/>
      <c r="KPF89" s="158"/>
      <c r="KPG89" s="158"/>
      <c r="KPH89" s="158"/>
      <c r="KPI89" s="158"/>
      <c r="KPJ89" s="158"/>
      <c r="KPK89" s="158"/>
      <c r="KPL89" s="158"/>
      <c r="KPM89" s="158"/>
      <c r="KPN89" s="158"/>
      <c r="KPO89" s="158"/>
      <c r="KPP89" s="158"/>
      <c r="KPQ89" s="158"/>
      <c r="KPR89" s="158"/>
      <c r="KPS89" s="158"/>
      <c r="KPT89" s="158"/>
      <c r="KPU89" s="158"/>
      <c r="KPV89" s="158"/>
      <c r="KPW89" s="158"/>
      <c r="KPX89" s="158"/>
      <c r="KPY89" s="158"/>
      <c r="KPZ89" s="158"/>
      <c r="KQA89" s="158"/>
      <c r="KQB89" s="158"/>
      <c r="KQC89" s="158"/>
      <c r="KQD89" s="158"/>
      <c r="KQE89" s="158"/>
      <c r="KQF89" s="158"/>
      <c r="KQG89" s="158"/>
      <c r="KQH89" s="158"/>
      <c r="KQI89" s="158"/>
      <c r="KQJ89" s="158"/>
      <c r="KQK89" s="158"/>
      <c r="KQL89" s="158"/>
      <c r="KQM89" s="158"/>
      <c r="KQN89" s="158"/>
      <c r="KQO89" s="158"/>
      <c r="KQP89" s="158"/>
      <c r="KQQ89" s="158"/>
      <c r="KQR89" s="158"/>
      <c r="KQS89" s="158"/>
      <c r="KQT89" s="158"/>
      <c r="KQU89" s="158"/>
      <c r="KQV89" s="158"/>
      <c r="KQW89" s="158"/>
      <c r="KQX89" s="158"/>
      <c r="KQY89" s="158"/>
      <c r="KQZ89" s="158"/>
      <c r="KRA89" s="158"/>
      <c r="KRB89" s="158"/>
      <c r="KRC89" s="158"/>
      <c r="KRD89" s="158"/>
      <c r="KRE89" s="158"/>
      <c r="KRF89" s="158"/>
      <c r="KRG89" s="158"/>
      <c r="KRH89" s="158"/>
      <c r="KRI89" s="158"/>
      <c r="KRJ89" s="158"/>
      <c r="KRK89" s="158"/>
      <c r="KRL89" s="158"/>
      <c r="KRM89" s="158"/>
      <c r="KRN89" s="158"/>
      <c r="KRO89" s="158"/>
      <c r="KRP89" s="158"/>
      <c r="KRQ89" s="158"/>
      <c r="KRR89" s="158"/>
      <c r="KRS89" s="158"/>
      <c r="KRT89" s="158"/>
      <c r="KRU89" s="158"/>
      <c r="KRV89" s="158"/>
      <c r="KRW89" s="158"/>
      <c r="KRX89" s="158"/>
      <c r="KRY89" s="158"/>
      <c r="KRZ89" s="158"/>
      <c r="KSA89" s="158"/>
      <c r="KSB89" s="158"/>
      <c r="KSC89" s="158"/>
      <c r="KSD89" s="158"/>
      <c r="KSE89" s="158"/>
      <c r="KSF89" s="158"/>
      <c r="KSG89" s="158"/>
      <c r="KSH89" s="158"/>
      <c r="KSI89" s="158"/>
      <c r="KSJ89" s="158"/>
      <c r="KSK89" s="158"/>
      <c r="KSL89" s="158"/>
      <c r="KSM89" s="158"/>
      <c r="KSN89" s="158"/>
      <c r="KSO89" s="158"/>
      <c r="KSP89" s="158"/>
      <c r="KSQ89" s="158"/>
      <c r="KSR89" s="158"/>
      <c r="KSS89" s="158"/>
      <c r="KST89" s="158"/>
      <c r="KSU89" s="158"/>
      <c r="KSV89" s="158"/>
      <c r="KSW89" s="158"/>
      <c r="KSX89" s="158"/>
      <c r="KSY89" s="158"/>
      <c r="KSZ89" s="158"/>
      <c r="KTA89" s="158"/>
      <c r="KTB89" s="158"/>
      <c r="KTC89" s="158"/>
      <c r="KTD89" s="158"/>
      <c r="KTE89" s="158"/>
      <c r="KTF89" s="158"/>
      <c r="KTG89" s="158"/>
      <c r="KTH89" s="158"/>
      <c r="KTI89" s="158"/>
      <c r="KTJ89" s="158"/>
      <c r="KTK89" s="158"/>
      <c r="KTL89" s="158"/>
      <c r="KTM89" s="158"/>
      <c r="KTN89" s="158"/>
      <c r="KTO89" s="158"/>
      <c r="KTP89" s="158"/>
      <c r="KTQ89" s="158"/>
      <c r="KTR89" s="158"/>
      <c r="KTS89" s="158"/>
      <c r="KTT89" s="158"/>
      <c r="KTU89" s="158"/>
      <c r="KTV89" s="158"/>
      <c r="KTW89" s="158"/>
      <c r="KTX89" s="158"/>
      <c r="KTY89" s="158"/>
      <c r="KTZ89" s="158"/>
      <c r="KUA89" s="158"/>
      <c r="KUB89" s="158"/>
      <c r="KUC89" s="158"/>
      <c r="KUD89" s="158"/>
      <c r="KUE89" s="158"/>
      <c r="KUF89" s="158"/>
      <c r="KUG89" s="158"/>
      <c r="KUH89" s="158"/>
      <c r="KUI89" s="158"/>
      <c r="KUJ89" s="158"/>
      <c r="KUK89" s="158"/>
      <c r="KUL89" s="158"/>
      <c r="KUM89" s="158"/>
      <c r="KUN89" s="158"/>
      <c r="KUO89" s="158"/>
      <c r="KUP89" s="158"/>
      <c r="KUQ89" s="158"/>
      <c r="KUR89" s="158"/>
      <c r="KUS89" s="158"/>
      <c r="KUT89" s="158"/>
      <c r="KUU89" s="158"/>
      <c r="KUV89" s="158"/>
      <c r="KUW89" s="158"/>
      <c r="KUX89" s="158"/>
      <c r="KUY89" s="158"/>
      <c r="KUZ89" s="158"/>
      <c r="KVA89" s="158"/>
      <c r="KVB89" s="158"/>
      <c r="KVC89" s="158"/>
      <c r="KVD89" s="158"/>
      <c r="KVE89" s="158"/>
      <c r="KVF89" s="158"/>
      <c r="KVG89" s="158"/>
      <c r="KVH89" s="158"/>
      <c r="KVI89" s="158"/>
      <c r="KVJ89" s="158"/>
      <c r="KVK89" s="158"/>
      <c r="KVL89" s="158"/>
      <c r="KVM89" s="158"/>
      <c r="KVN89" s="158"/>
      <c r="KVO89" s="158"/>
      <c r="KVP89" s="158"/>
      <c r="KVQ89" s="158"/>
      <c r="KVR89" s="158"/>
      <c r="KVS89" s="158"/>
      <c r="KVT89" s="158"/>
      <c r="KVU89" s="158"/>
      <c r="KVV89" s="158"/>
      <c r="KVW89" s="158"/>
      <c r="KVX89" s="158"/>
      <c r="KVY89" s="158"/>
      <c r="KVZ89" s="158"/>
      <c r="KWA89" s="158"/>
      <c r="KWB89" s="158"/>
      <c r="KWC89" s="158"/>
      <c r="KWD89" s="158"/>
      <c r="KWE89" s="158"/>
      <c r="KWF89" s="158"/>
      <c r="KWG89" s="158"/>
      <c r="KWH89" s="158"/>
      <c r="KWI89" s="158"/>
      <c r="KWJ89" s="158"/>
      <c r="KWK89" s="158"/>
      <c r="KWL89" s="158"/>
      <c r="KWM89" s="158"/>
      <c r="KWN89" s="158"/>
      <c r="KWO89" s="158"/>
      <c r="KWP89" s="158"/>
      <c r="KWQ89" s="158"/>
      <c r="KWR89" s="158"/>
      <c r="KWS89" s="158"/>
      <c r="KWT89" s="158"/>
      <c r="KWU89" s="158"/>
      <c r="KWV89" s="158"/>
      <c r="KWW89" s="158"/>
      <c r="KWX89" s="158"/>
      <c r="KWY89" s="158"/>
      <c r="KWZ89" s="158"/>
      <c r="KXA89" s="158"/>
      <c r="KXB89" s="158"/>
      <c r="KXC89" s="158"/>
      <c r="KXD89" s="158"/>
      <c r="KXE89" s="158"/>
      <c r="KXF89" s="158"/>
      <c r="KXG89" s="158"/>
      <c r="KXH89" s="158"/>
      <c r="KXI89" s="158"/>
      <c r="KXJ89" s="158"/>
      <c r="KXK89" s="158"/>
      <c r="KXL89" s="158"/>
      <c r="KXM89" s="158"/>
      <c r="KXN89" s="158"/>
      <c r="KXO89" s="158"/>
      <c r="KXP89" s="158"/>
      <c r="KXQ89" s="158"/>
      <c r="KXR89" s="158"/>
      <c r="KXS89" s="158"/>
      <c r="KXT89" s="158"/>
      <c r="KXU89" s="158"/>
      <c r="KXV89" s="158"/>
      <c r="KXW89" s="158"/>
      <c r="KXX89" s="158"/>
      <c r="KXY89" s="158"/>
      <c r="KXZ89" s="158"/>
      <c r="KYA89" s="158"/>
      <c r="KYB89" s="158"/>
      <c r="KYC89" s="158"/>
      <c r="KYD89" s="158"/>
      <c r="KYE89" s="158"/>
      <c r="KYF89" s="158"/>
      <c r="KYG89" s="158"/>
      <c r="KYH89" s="158"/>
      <c r="KYI89" s="158"/>
      <c r="KYJ89" s="158"/>
      <c r="KYK89" s="158"/>
      <c r="KYL89" s="158"/>
      <c r="KYM89" s="158"/>
      <c r="KYN89" s="158"/>
      <c r="KYO89" s="158"/>
      <c r="KYP89" s="158"/>
      <c r="KYQ89" s="158"/>
      <c r="KYR89" s="158"/>
      <c r="KYS89" s="158"/>
      <c r="KYT89" s="158"/>
      <c r="KYU89" s="158"/>
      <c r="KYV89" s="158"/>
      <c r="KYW89" s="158"/>
      <c r="KYX89" s="158"/>
      <c r="KYY89" s="158"/>
      <c r="KYZ89" s="158"/>
      <c r="KZA89" s="158"/>
      <c r="KZB89" s="158"/>
      <c r="KZC89" s="158"/>
      <c r="KZD89" s="158"/>
      <c r="KZE89" s="158"/>
      <c r="KZF89" s="158"/>
      <c r="KZG89" s="158"/>
      <c r="KZH89" s="158"/>
      <c r="KZI89" s="158"/>
      <c r="KZJ89" s="158"/>
      <c r="KZK89" s="158"/>
      <c r="KZL89" s="158"/>
      <c r="KZM89" s="158"/>
      <c r="KZN89" s="158"/>
      <c r="KZO89" s="158"/>
      <c r="KZP89" s="158"/>
      <c r="KZQ89" s="158"/>
      <c r="KZR89" s="158"/>
      <c r="KZS89" s="158"/>
      <c r="KZT89" s="158"/>
      <c r="KZU89" s="158"/>
      <c r="KZV89" s="158"/>
      <c r="KZW89" s="158"/>
      <c r="KZX89" s="158"/>
      <c r="KZY89" s="158"/>
      <c r="KZZ89" s="158"/>
      <c r="LAA89" s="158"/>
      <c r="LAB89" s="158"/>
      <c r="LAC89" s="158"/>
      <c r="LAD89" s="158"/>
      <c r="LAE89" s="158"/>
      <c r="LAF89" s="158"/>
      <c r="LAG89" s="158"/>
      <c r="LAH89" s="158"/>
      <c r="LAI89" s="158"/>
      <c r="LAJ89" s="158"/>
      <c r="LAK89" s="158"/>
      <c r="LAL89" s="158"/>
      <c r="LAM89" s="158"/>
      <c r="LAN89" s="158"/>
      <c r="LAO89" s="158"/>
      <c r="LAP89" s="158"/>
      <c r="LAQ89" s="158"/>
      <c r="LAR89" s="158"/>
      <c r="LAS89" s="158"/>
      <c r="LAT89" s="158"/>
      <c r="LAU89" s="158"/>
      <c r="LAV89" s="158"/>
      <c r="LAW89" s="158"/>
      <c r="LAX89" s="158"/>
      <c r="LAY89" s="158"/>
      <c r="LAZ89" s="158"/>
      <c r="LBA89" s="158"/>
      <c r="LBB89" s="158"/>
      <c r="LBC89" s="158"/>
      <c r="LBD89" s="158"/>
      <c r="LBE89" s="158"/>
      <c r="LBF89" s="158"/>
      <c r="LBG89" s="158"/>
      <c r="LBH89" s="158"/>
      <c r="LBI89" s="158"/>
      <c r="LBJ89" s="158"/>
      <c r="LBK89" s="158"/>
      <c r="LBL89" s="158"/>
      <c r="LBM89" s="158"/>
      <c r="LBN89" s="158"/>
      <c r="LBO89" s="158"/>
      <c r="LBP89" s="158"/>
      <c r="LBQ89" s="158"/>
      <c r="LBR89" s="158"/>
      <c r="LBS89" s="158"/>
      <c r="LBT89" s="158"/>
      <c r="LBU89" s="158"/>
      <c r="LBV89" s="158"/>
      <c r="LBW89" s="158"/>
      <c r="LBX89" s="158"/>
    </row>
    <row r="90" spans="1:8188" ht="71.25" customHeight="1" thickBot="1">
      <c r="A90" s="44" t="s">
        <v>36</v>
      </c>
      <c r="B90" s="46">
        <v>41.3</v>
      </c>
      <c r="C90" s="91">
        <v>39.1</v>
      </c>
      <c r="D90" s="35">
        <f>C90/B90*100</f>
        <v>94.673123486682826</v>
      </c>
      <c r="E90" s="160"/>
      <c r="F90" s="78" t="s">
        <v>36</v>
      </c>
      <c r="G90" s="72">
        <v>41.3</v>
      </c>
      <c r="H90" s="73">
        <v>40.1</v>
      </c>
      <c r="I90" s="77">
        <f>H90/G90*100</f>
        <v>97.094430992736093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  <c r="CC90" s="158"/>
      <c r="CD90" s="158"/>
      <c r="CE90" s="158"/>
      <c r="CF90" s="158"/>
      <c r="CG90" s="158"/>
      <c r="CH90" s="158"/>
      <c r="CI90" s="158"/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158"/>
      <c r="CU90" s="158"/>
      <c r="CV90" s="158"/>
      <c r="CW90" s="158"/>
      <c r="CX90" s="158"/>
      <c r="CY90" s="158"/>
      <c r="CZ90" s="158"/>
      <c r="DA90" s="158"/>
      <c r="DB90" s="158"/>
      <c r="DC90" s="158"/>
      <c r="DD90" s="158"/>
      <c r="DE90" s="158"/>
      <c r="DF90" s="158"/>
      <c r="DG90" s="158"/>
      <c r="DH90" s="158"/>
      <c r="DI90" s="158"/>
      <c r="DJ90" s="158"/>
      <c r="DK90" s="158"/>
      <c r="DL90" s="158"/>
      <c r="DM90" s="158"/>
      <c r="DN90" s="158"/>
      <c r="DO90" s="158"/>
      <c r="DP90" s="158"/>
      <c r="DQ90" s="158"/>
      <c r="DR90" s="158"/>
      <c r="DS90" s="158"/>
      <c r="DT90" s="158"/>
      <c r="DU90" s="158"/>
      <c r="DV90" s="158"/>
      <c r="DW90" s="158"/>
      <c r="DX90" s="158"/>
      <c r="DY90" s="158"/>
      <c r="DZ90" s="158"/>
      <c r="EA90" s="158"/>
      <c r="EB90" s="158"/>
      <c r="EC90" s="158"/>
      <c r="ED90" s="158"/>
      <c r="EE90" s="158"/>
      <c r="EF90" s="158"/>
      <c r="EG90" s="158"/>
      <c r="EH90" s="158"/>
      <c r="EI90" s="158"/>
      <c r="EJ90" s="158"/>
      <c r="EK90" s="158"/>
      <c r="EL90" s="158"/>
      <c r="EM90" s="158"/>
      <c r="EN90" s="158"/>
      <c r="EO90" s="158"/>
      <c r="EP90" s="158"/>
      <c r="EQ90" s="158"/>
      <c r="ER90" s="158"/>
      <c r="ES90" s="158"/>
      <c r="ET90" s="158"/>
      <c r="EU90" s="158"/>
      <c r="EV90" s="158"/>
      <c r="EW90" s="158"/>
      <c r="EX90" s="158"/>
      <c r="EY90" s="158"/>
      <c r="EZ90" s="158"/>
      <c r="FA90" s="158"/>
      <c r="FB90" s="158"/>
      <c r="FC90" s="158"/>
      <c r="FD90" s="158"/>
      <c r="FE90" s="158"/>
      <c r="FF90" s="158"/>
      <c r="FG90" s="158"/>
      <c r="FH90" s="158"/>
      <c r="FI90" s="158"/>
      <c r="FJ90" s="158"/>
      <c r="FK90" s="158"/>
      <c r="FL90" s="158"/>
      <c r="FM90" s="158"/>
      <c r="FN90" s="158"/>
      <c r="FO90" s="158"/>
      <c r="FP90" s="158"/>
      <c r="FQ90" s="158"/>
      <c r="FR90" s="158"/>
      <c r="FS90" s="158"/>
      <c r="FT90" s="158"/>
      <c r="FU90" s="158"/>
      <c r="FV90" s="158"/>
      <c r="FW90" s="158"/>
      <c r="FX90" s="158"/>
      <c r="FY90" s="158"/>
      <c r="FZ90" s="158"/>
      <c r="GA90" s="158"/>
      <c r="GB90" s="158"/>
      <c r="GC90" s="158"/>
      <c r="GD90" s="158"/>
      <c r="GE90" s="158"/>
      <c r="GF90" s="158"/>
      <c r="GG90" s="158"/>
      <c r="GH90" s="158"/>
      <c r="GI90" s="158"/>
      <c r="GJ90" s="158"/>
      <c r="GK90" s="158"/>
      <c r="GL90" s="158"/>
      <c r="GM90" s="158"/>
      <c r="GN90" s="158"/>
      <c r="GO90" s="158"/>
      <c r="GP90" s="158"/>
      <c r="GQ90" s="158"/>
      <c r="GR90" s="158"/>
      <c r="GS90" s="158"/>
      <c r="GT90" s="158"/>
      <c r="GU90" s="158"/>
      <c r="GV90" s="158"/>
      <c r="GW90" s="158"/>
      <c r="GX90" s="158"/>
      <c r="GY90" s="158"/>
      <c r="GZ90" s="158"/>
      <c r="HA90" s="158"/>
      <c r="HB90" s="158"/>
      <c r="HC90" s="158"/>
      <c r="HD90" s="158"/>
      <c r="HE90" s="158"/>
      <c r="HF90" s="158"/>
      <c r="HG90" s="158"/>
      <c r="HH90" s="158"/>
      <c r="HI90" s="158"/>
      <c r="HJ90" s="158"/>
      <c r="HK90" s="158"/>
      <c r="HL90" s="158"/>
      <c r="HM90" s="158"/>
      <c r="HN90" s="158"/>
      <c r="HO90" s="158"/>
      <c r="HP90" s="158"/>
      <c r="HQ90" s="158"/>
      <c r="HR90" s="158"/>
      <c r="HS90" s="158"/>
      <c r="HT90" s="158"/>
      <c r="HU90" s="158"/>
      <c r="HV90" s="158"/>
      <c r="HW90" s="158"/>
      <c r="HX90" s="158"/>
      <c r="HY90" s="158"/>
      <c r="HZ90" s="158"/>
      <c r="IA90" s="158"/>
      <c r="IB90" s="158"/>
      <c r="IC90" s="158"/>
      <c r="ID90" s="158"/>
      <c r="IE90" s="158"/>
      <c r="IF90" s="158"/>
      <c r="IG90" s="158"/>
      <c r="IH90" s="158"/>
      <c r="II90" s="158"/>
      <c r="IJ90" s="158"/>
      <c r="IK90" s="158"/>
      <c r="IL90" s="158"/>
      <c r="IM90" s="158"/>
      <c r="IN90" s="158"/>
      <c r="IO90" s="158"/>
      <c r="IP90" s="158"/>
      <c r="IQ90" s="158"/>
      <c r="IR90" s="158"/>
      <c r="IS90" s="158"/>
      <c r="IT90" s="158"/>
      <c r="IU90" s="158"/>
      <c r="IV90" s="158"/>
      <c r="IW90" s="158"/>
      <c r="IX90" s="158"/>
      <c r="IY90" s="158"/>
      <c r="IZ90" s="158"/>
      <c r="JA90" s="158"/>
      <c r="JB90" s="158"/>
      <c r="JC90" s="158"/>
      <c r="JD90" s="158"/>
      <c r="JE90" s="158"/>
      <c r="JF90" s="158"/>
      <c r="JG90" s="158"/>
      <c r="JH90" s="158"/>
      <c r="JI90" s="158"/>
      <c r="JJ90" s="158"/>
      <c r="JK90" s="158"/>
      <c r="JL90" s="158"/>
      <c r="JM90" s="158"/>
      <c r="JN90" s="158"/>
      <c r="JO90" s="158"/>
      <c r="JP90" s="158"/>
      <c r="JQ90" s="158"/>
      <c r="JR90" s="158"/>
      <c r="JS90" s="158"/>
      <c r="JT90" s="158"/>
      <c r="JU90" s="158"/>
      <c r="JV90" s="158"/>
      <c r="JW90" s="158"/>
      <c r="JX90" s="158"/>
      <c r="JY90" s="158"/>
      <c r="JZ90" s="158"/>
      <c r="KA90" s="158"/>
      <c r="KB90" s="158"/>
      <c r="KC90" s="158"/>
      <c r="KD90" s="158"/>
      <c r="KE90" s="158"/>
      <c r="KF90" s="158"/>
      <c r="KG90" s="158"/>
      <c r="KH90" s="158"/>
      <c r="KI90" s="158"/>
      <c r="KJ90" s="158"/>
      <c r="KK90" s="158"/>
      <c r="KL90" s="158"/>
      <c r="KM90" s="158"/>
      <c r="KN90" s="158"/>
      <c r="KO90" s="158"/>
      <c r="KP90" s="158"/>
      <c r="KQ90" s="158"/>
      <c r="KR90" s="158"/>
      <c r="KS90" s="158"/>
      <c r="KT90" s="158"/>
      <c r="KU90" s="158"/>
      <c r="KV90" s="158"/>
      <c r="KW90" s="158"/>
      <c r="KX90" s="158"/>
      <c r="KY90" s="158"/>
      <c r="KZ90" s="158"/>
      <c r="LA90" s="158"/>
      <c r="LB90" s="158"/>
      <c r="LC90" s="158"/>
      <c r="LD90" s="158"/>
      <c r="LE90" s="158"/>
      <c r="LF90" s="158"/>
      <c r="LG90" s="158"/>
      <c r="LH90" s="158"/>
      <c r="LI90" s="158"/>
      <c r="LJ90" s="158"/>
      <c r="LK90" s="158"/>
      <c r="LL90" s="158"/>
      <c r="LM90" s="158"/>
      <c r="LN90" s="158"/>
      <c r="LO90" s="158"/>
      <c r="LP90" s="158"/>
      <c r="LQ90" s="158"/>
      <c r="LR90" s="158"/>
      <c r="LS90" s="158"/>
      <c r="LT90" s="158"/>
      <c r="LU90" s="158"/>
      <c r="LV90" s="158"/>
      <c r="LW90" s="158"/>
      <c r="LX90" s="158"/>
      <c r="LY90" s="158"/>
      <c r="LZ90" s="158"/>
      <c r="MA90" s="158"/>
      <c r="MB90" s="158"/>
      <c r="MC90" s="158"/>
      <c r="MD90" s="158"/>
      <c r="ME90" s="158"/>
      <c r="MF90" s="158"/>
      <c r="MG90" s="158"/>
      <c r="MH90" s="158"/>
      <c r="MI90" s="158"/>
      <c r="MJ90" s="158"/>
      <c r="MK90" s="158"/>
      <c r="ML90" s="158"/>
      <c r="MM90" s="158"/>
      <c r="MN90" s="158"/>
      <c r="MO90" s="158"/>
      <c r="MP90" s="158"/>
      <c r="MQ90" s="158"/>
      <c r="MR90" s="158"/>
      <c r="MS90" s="158"/>
      <c r="MT90" s="158"/>
      <c r="MU90" s="158"/>
      <c r="MV90" s="158"/>
      <c r="MW90" s="158"/>
      <c r="MX90" s="158"/>
      <c r="MY90" s="158"/>
      <c r="MZ90" s="158"/>
      <c r="NA90" s="158"/>
      <c r="NB90" s="158"/>
      <c r="NC90" s="158"/>
      <c r="ND90" s="158"/>
      <c r="NE90" s="158"/>
      <c r="NF90" s="158"/>
      <c r="NG90" s="158"/>
      <c r="NH90" s="158"/>
      <c r="NI90" s="158"/>
      <c r="NJ90" s="158"/>
      <c r="NK90" s="158"/>
      <c r="NL90" s="158"/>
      <c r="NM90" s="158"/>
      <c r="NN90" s="158"/>
      <c r="NO90" s="158"/>
      <c r="NP90" s="158"/>
      <c r="NQ90" s="158"/>
      <c r="NR90" s="158"/>
      <c r="NS90" s="158"/>
      <c r="NT90" s="158"/>
      <c r="NU90" s="158"/>
      <c r="NV90" s="158"/>
      <c r="NW90" s="158"/>
      <c r="NX90" s="158"/>
      <c r="NY90" s="158"/>
      <c r="NZ90" s="158"/>
      <c r="OA90" s="158"/>
      <c r="OB90" s="158"/>
      <c r="OC90" s="158"/>
      <c r="OD90" s="158"/>
      <c r="OE90" s="158"/>
      <c r="OF90" s="158"/>
      <c r="OG90" s="158"/>
      <c r="OH90" s="158"/>
      <c r="OI90" s="158"/>
      <c r="OJ90" s="158"/>
      <c r="OK90" s="158"/>
      <c r="OL90" s="158"/>
      <c r="OM90" s="158"/>
      <c r="ON90" s="158"/>
      <c r="OO90" s="158"/>
      <c r="OP90" s="158"/>
      <c r="OQ90" s="158"/>
      <c r="OR90" s="158"/>
      <c r="OS90" s="158"/>
      <c r="OT90" s="158"/>
      <c r="OU90" s="158"/>
      <c r="OV90" s="158"/>
      <c r="OW90" s="158"/>
      <c r="OX90" s="158"/>
      <c r="OY90" s="158"/>
      <c r="OZ90" s="158"/>
      <c r="PA90" s="158"/>
      <c r="PB90" s="158"/>
      <c r="PC90" s="158"/>
      <c r="PD90" s="158"/>
      <c r="PE90" s="158"/>
      <c r="PF90" s="158"/>
      <c r="PG90" s="158"/>
      <c r="PH90" s="158"/>
      <c r="PI90" s="158"/>
      <c r="PJ90" s="158"/>
      <c r="PK90" s="158"/>
      <c r="PL90" s="158"/>
      <c r="PM90" s="158"/>
      <c r="PN90" s="158"/>
      <c r="PO90" s="158"/>
      <c r="PP90" s="158"/>
      <c r="PQ90" s="158"/>
      <c r="PR90" s="158"/>
      <c r="PS90" s="158"/>
      <c r="PT90" s="158"/>
      <c r="PU90" s="158"/>
      <c r="PV90" s="158"/>
      <c r="PW90" s="158"/>
      <c r="PX90" s="158"/>
      <c r="PY90" s="158"/>
      <c r="PZ90" s="158"/>
      <c r="QA90" s="158"/>
      <c r="QB90" s="158"/>
      <c r="QC90" s="158"/>
      <c r="QD90" s="158"/>
      <c r="QE90" s="158"/>
      <c r="QF90" s="158"/>
      <c r="QG90" s="158"/>
      <c r="QH90" s="158"/>
      <c r="QI90" s="158"/>
      <c r="QJ90" s="158"/>
      <c r="QK90" s="158"/>
      <c r="QL90" s="158"/>
      <c r="QM90" s="158"/>
      <c r="QN90" s="158"/>
      <c r="QO90" s="158"/>
      <c r="QP90" s="158"/>
      <c r="QQ90" s="158"/>
      <c r="QR90" s="158"/>
      <c r="QS90" s="158"/>
      <c r="QT90" s="158"/>
      <c r="QU90" s="158"/>
      <c r="QV90" s="158"/>
      <c r="QW90" s="158"/>
      <c r="QX90" s="158"/>
      <c r="QY90" s="158"/>
      <c r="QZ90" s="158"/>
      <c r="RA90" s="158"/>
      <c r="RB90" s="158"/>
      <c r="RC90" s="158"/>
      <c r="RD90" s="158"/>
      <c r="RE90" s="158"/>
      <c r="RF90" s="158"/>
      <c r="RG90" s="158"/>
      <c r="RH90" s="158"/>
      <c r="RI90" s="158"/>
      <c r="RJ90" s="158"/>
      <c r="RK90" s="158"/>
      <c r="RL90" s="158"/>
      <c r="RM90" s="158"/>
      <c r="RN90" s="158"/>
      <c r="RO90" s="158"/>
      <c r="RP90" s="158"/>
      <c r="RQ90" s="158"/>
      <c r="RR90" s="158"/>
      <c r="RS90" s="158"/>
      <c r="RT90" s="158"/>
      <c r="RU90" s="158"/>
      <c r="RV90" s="158"/>
      <c r="RW90" s="158"/>
      <c r="RX90" s="158"/>
      <c r="RY90" s="158"/>
      <c r="RZ90" s="158"/>
      <c r="SA90" s="158"/>
      <c r="SB90" s="158"/>
      <c r="SC90" s="158"/>
      <c r="SD90" s="158"/>
      <c r="SE90" s="158"/>
      <c r="SF90" s="158"/>
      <c r="SG90" s="158"/>
      <c r="SH90" s="158"/>
      <c r="SI90" s="158"/>
      <c r="SJ90" s="158"/>
      <c r="SK90" s="158"/>
      <c r="SL90" s="158"/>
      <c r="SM90" s="158"/>
      <c r="SN90" s="158"/>
      <c r="SO90" s="158"/>
      <c r="SP90" s="158"/>
      <c r="SQ90" s="158"/>
      <c r="SR90" s="158"/>
      <c r="SS90" s="158"/>
      <c r="ST90" s="158"/>
      <c r="SU90" s="158"/>
      <c r="SV90" s="158"/>
      <c r="SW90" s="158"/>
      <c r="SX90" s="158"/>
      <c r="SY90" s="158"/>
      <c r="SZ90" s="158"/>
      <c r="TA90" s="158"/>
      <c r="TB90" s="158"/>
      <c r="TC90" s="158"/>
      <c r="TD90" s="158"/>
      <c r="TE90" s="158"/>
      <c r="TF90" s="158"/>
      <c r="TG90" s="158"/>
      <c r="TH90" s="158"/>
      <c r="TI90" s="158"/>
      <c r="TJ90" s="158"/>
      <c r="TK90" s="158"/>
      <c r="TL90" s="158"/>
      <c r="TM90" s="158"/>
      <c r="TN90" s="158"/>
      <c r="TO90" s="158"/>
      <c r="TP90" s="158"/>
      <c r="TQ90" s="158"/>
      <c r="TR90" s="158"/>
      <c r="TS90" s="158"/>
      <c r="TT90" s="158"/>
      <c r="TU90" s="158"/>
      <c r="TV90" s="158"/>
      <c r="TW90" s="158"/>
      <c r="TX90" s="158"/>
      <c r="TY90" s="158"/>
      <c r="TZ90" s="158"/>
      <c r="UA90" s="158"/>
      <c r="UB90" s="158"/>
      <c r="UC90" s="158"/>
      <c r="UD90" s="158"/>
      <c r="UE90" s="158"/>
      <c r="UF90" s="158"/>
      <c r="UG90" s="158"/>
      <c r="UH90" s="158"/>
      <c r="UI90" s="158"/>
      <c r="UJ90" s="158"/>
      <c r="UK90" s="158"/>
      <c r="UL90" s="158"/>
      <c r="UM90" s="158"/>
      <c r="UN90" s="158"/>
      <c r="UO90" s="158"/>
      <c r="UP90" s="158"/>
      <c r="UQ90" s="158"/>
      <c r="UR90" s="158"/>
      <c r="US90" s="158"/>
      <c r="UT90" s="158"/>
      <c r="UU90" s="158"/>
      <c r="UV90" s="158"/>
      <c r="UW90" s="158"/>
      <c r="UX90" s="158"/>
      <c r="UY90" s="158"/>
      <c r="UZ90" s="158"/>
      <c r="VA90" s="158"/>
      <c r="VB90" s="158"/>
      <c r="VC90" s="158"/>
      <c r="VD90" s="158"/>
      <c r="VE90" s="158"/>
      <c r="VF90" s="158"/>
      <c r="VG90" s="158"/>
      <c r="VH90" s="158"/>
      <c r="VI90" s="158"/>
      <c r="VJ90" s="158"/>
      <c r="VK90" s="158"/>
      <c r="VL90" s="158"/>
      <c r="VM90" s="158"/>
      <c r="VN90" s="158"/>
      <c r="VO90" s="158"/>
      <c r="VP90" s="158"/>
      <c r="VQ90" s="158"/>
      <c r="VR90" s="158"/>
      <c r="VS90" s="158"/>
      <c r="VT90" s="158"/>
      <c r="VU90" s="158"/>
      <c r="VV90" s="158"/>
      <c r="VW90" s="158"/>
      <c r="VX90" s="158"/>
      <c r="VY90" s="158"/>
      <c r="VZ90" s="158"/>
      <c r="WA90" s="158"/>
      <c r="WB90" s="158"/>
      <c r="WC90" s="158"/>
      <c r="WD90" s="158"/>
      <c r="WE90" s="158"/>
      <c r="WF90" s="158"/>
      <c r="WG90" s="158"/>
      <c r="WH90" s="158"/>
      <c r="WI90" s="158"/>
      <c r="WJ90" s="158"/>
      <c r="WK90" s="158"/>
      <c r="WL90" s="158"/>
      <c r="WM90" s="158"/>
      <c r="WN90" s="158"/>
      <c r="WO90" s="158"/>
      <c r="WP90" s="158"/>
      <c r="WQ90" s="158"/>
      <c r="WR90" s="158"/>
      <c r="WS90" s="158"/>
      <c r="WT90" s="158"/>
      <c r="WU90" s="158"/>
      <c r="WV90" s="158"/>
      <c r="WW90" s="158"/>
      <c r="WX90" s="158"/>
      <c r="WY90" s="158"/>
      <c r="WZ90" s="158"/>
      <c r="XA90" s="158"/>
      <c r="XB90" s="158"/>
      <c r="XC90" s="158"/>
      <c r="XD90" s="158"/>
      <c r="XE90" s="158"/>
      <c r="XF90" s="158"/>
      <c r="XG90" s="158"/>
      <c r="XH90" s="158"/>
      <c r="XI90" s="158"/>
      <c r="XJ90" s="158"/>
      <c r="XK90" s="158"/>
      <c r="XL90" s="158"/>
      <c r="XM90" s="158"/>
      <c r="XN90" s="158"/>
      <c r="XO90" s="158"/>
      <c r="XP90" s="158"/>
      <c r="XQ90" s="158"/>
      <c r="XR90" s="158"/>
      <c r="XS90" s="158"/>
      <c r="XT90" s="158"/>
      <c r="XU90" s="158"/>
      <c r="XV90" s="158"/>
      <c r="XW90" s="158"/>
      <c r="XX90" s="158"/>
      <c r="XY90" s="158"/>
      <c r="XZ90" s="158"/>
      <c r="YA90" s="158"/>
      <c r="YB90" s="158"/>
      <c r="YC90" s="158"/>
      <c r="YD90" s="158"/>
      <c r="YE90" s="158"/>
      <c r="YF90" s="158"/>
      <c r="YG90" s="158"/>
      <c r="YH90" s="158"/>
      <c r="YI90" s="158"/>
      <c r="YJ90" s="158"/>
      <c r="YK90" s="158"/>
      <c r="YL90" s="158"/>
      <c r="YM90" s="158"/>
      <c r="YN90" s="158"/>
      <c r="YO90" s="158"/>
      <c r="YP90" s="158"/>
      <c r="YQ90" s="158"/>
      <c r="YR90" s="158"/>
      <c r="YS90" s="158"/>
      <c r="YT90" s="158"/>
      <c r="YU90" s="158"/>
      <c r="YV90" s="158"/>
      <c r="YW90" s="158"/>
      <c r="YX90" s="158"/>
      <c r="YY90" s="158"/>
      <c r="YZ90" s="158"/>
      <c r="ZA90" s="158"/>
      <c r="ZB90" s="158"/>
      <c r="ZC90" s="158"/>
      <c r="ZD90" s="158"/>
      <c r="ZE90" s="158"/>
      <c r="ZF90" s="158"/>
      <c r="ZG90" s="158"/>
      <c r="ZH90" s="158"/>
      <c r="ZI90" s="158"/>
      <c r="ZJ90" s="158"/>
      <c r="ZK90" s="158"/>
      <c r="ZL90" s="158"/>
      <c r="ZM90" s="158"/>
      <c r="ZN90" s="158"/>
      <c r="ZO90" s="158"/>
      <c r="ZP90" s="158"/>
      <c r="ZQ90" s="158"/>
      <c r="ZR90" s="158"/>
      <c r="ZS90" s="158"/>
      <c r="ZT90" s="158"/>
      <c r="ZU90" s="158"/>
      <c r="ZV90" s="158"/>
      <c r="ZW90" s="158"/>
      <c r="ZX90" s="158"/>
      <c r="ZY90" s="158"/>
      <c r="ZZ90" s="158"/>
      <c r="AAA90" s="158"/>
      <c r="AAB90" s="158"/>
      <c r="AAC90" s="158"/>
      <c r="AAD90" s="158"/>
      <c r="AAE90" s="158"/>
      <c r="AAF90" s="158"/>
      <c r="AAG90" s="158"/>
      <c r="AAH90" s="158"/>
      <c r="AAI90" s="158"/>
      <c r="AAJ90" s="158"/>
      <c r="AAK90" s="158"/>
      <c r="AAL90" s="158"/>
      <c r="AAM90" s="158"/>
      <c r="AAN90" s="158"/>
      <c r="AAO90" s="158"/>
      <c r="AAP90" s="158"/>
      <c r="AAQ90" s="158"/>
      <c r="AAR90" s="158"/>
      <c r="AAS90" s="158"/>
      <c r="AAT90" s="158"/>
      <c r="AAU90" s="158"/>
      <c r="AAV90" s="158"/>
      <c r="AAW90" s="158"/>
      <c r="AAX90" s="158"/>
      <c r="AAY90" s="158"/>
      <c r="AAZ90" s="158"/>
      <c r="ABA90" s="158"/>
      <c r="ABB90" s="158"/>
      <c r="ABC90" s="158"/>
      <c r="ABD90" s="158"/>
      <c r="ABE90" s="158"/>
      <c r="ABF90" s="158"/>
      <c r="ABG90" s="158"/>
      <c r="ABH90" s="158"/>
      <c r="ABI90" s="158"/>
      <c r="ABJ90" s="158"/>
      <c r="ABK90" s="158"/>
      <c r="ABL90" s="158"/>
      <c r="ABM90" s="158"/>
      <c r="ABN90" s="158"/>
      <c r="ABO90" s="158"/>
      <c r="ABP90" s="158"/>
      <c r="ABQ90" s="158"/>
      <c r="ABR90" s="158"/>
      <c r="ABS90" s="158"/>
      <c r="ABT90" s="158"/>
      <c r="ABU90" s="158"/>
      <c r="ABV90" s="158"/>
      <c r="ABW90" s="158"/>
      <c r="ABX90" s="158"/>
      <c r="ABY90" s="158"/>
      <c r="ABZ90" s="158"/>
      <c r="ACA90" s="158"/>
      <c r="ACB90" s="158"/>
      <c r="ACC90" s="158"/>
      <c r="ACD90" s="158"/>
      <c r="ACE90" s="158"/>
      <c r="ACF90" s="158"/>
      <c r="ACG90" s="158"/>
      <c r="ACH90" s="158"/>
      <c r="ACI90" s="158"/>
      <c r="ACJ90" s="158"/>
      <c r="ACK90" s="158"/>
      <c r="ACL90" s="158"/>
      <c r="ACM90" s="158"/>
      <c r="ACN90" s="158"/>
      <c r="ACO90" s="158"/>
      <c r="ACP90" s="158"/>
      <c r="ACQ90" s="158"/>
      <c r="ACR90" s="158"/>
      <c r="ACS90" s="158"/>
      <c r="ACT90" s="158"/>
      <c r="ACU90" s="158"/>
      <c r="ACV90" s="158"/>
      <c r="ACW90" s="158"/>
      <c r="ACX90" s="158"/>
      <c r="ACY90" s="158"/>
      <c r="ACZ90" s="158"/>
      <c r="ADA90" s="158"/>
      <c r="ADB90" s="158"/>
      <c r="ADC90" s="158"/>
      <c r="ADD90" s="158"/>
      <c r="ADE90" s="158"/>
      <c r="ADF90" s="158"/>
      <c r="ADG90" s="158"/>
      <c r="ADH90" s="158"/>
      <c r="ADI90" s="158"/>
      <c r="ADJ90" s="158"/>
      <c r="ADK90" s="158"/>
      <c r="ADL90" s="158"/>
      <c r="ADM90" s="158"/>
      <c r="ADN90" s="158"/>
      <c r="ADO90" s="158"/>
      <c r="ADP90" s="158"/>
      <c r="ADQ90" s="158"/>
      <c r="ADR90" s="158"/>
      <c r="ADS90" s="158"/>
      <c r="ADT90" s="158"/>
      <c r="ADU90" s="158"/>
      <c r="ADV90" s="158"/>
      <c r="ADW90" s="158"/>
      <c r="ADX90" s="158"/>
      <c r="ADY90" s="158"/>
      <c r="ADZ90" s="158"/>
      <c r="AEA90" s="158"/>
      <c r="AEB90" s="158"/>
      <c r="AEC90" s="158"/>
      <c r="AED90" s="158"/>
      <c r="AEE90" s="158"/>
      <c r="AEF90" s="158"/>
      <c r="AEG90" s="158"/>
      <c r="AEH90" s="158"/>
      <c r="AEI90" s="158"/>
      <c r="AEJ90" s="158"/>
      <c r="AEK90" s="158"/>
      <c r="AEL90" s="158"/>
      <c r="AEM90" s="158"/>
      <c r="AEN90" s="158"/>
      <c r="AEO90" s="158"/>
      <c r="AEP90" s="158"/>
      <c r="AEQ90" s="158"/>
      <c r="AER90" s="158"/>
      <c r="AES90" s="158"/>
      <c r="AET90" s="158"/>
      <c r="AEU90" s="158"/>
      <c r="AEV90" s="158"/>
      <c r="AEW90" s="158"/>
      <c r="AEX90" s="158"/>
      <c r="AEY90" s="158"/>
      <c r="AEZ90" s="158"/>
      <c r="AFA90" s="158"/>
      <c r="AFB90" s="158"/>
      <c r="AFC90" s="158"/>
      <c r="AFD90" s="158"/>
      <c r="AFE90" s="158"/>
      <c r="AFF90" s="158"/>
      <c r="AFG90" s="158"/>
      <c r="AFH90" s="158"/>
      <c r="AFI90" s="158"/>
      <c r="AFJ90" s="158"/>
      <c r="AFK90" s="158"/>
      <c r="AFL90" s="158"/>
      <c r="AFM90" s="158"/>
      <c r="AFN90" s="158"/>
      <c r="AFO90" s="158"/>
      <c r="AFP90" s="158"/>
      <c r="AFQ90" s="158"/>
      <c r="AFR90" s="158"/>
      <c r="AFS90" s="158"/>
      <c r="AFT90" s="158"/>
      <c r="AFU90" s="158"/>
      <c r="AFV90" s="158"/>
      <c r="AFW90" s="158"/>
      <c r="AFX90" s="158"/>
      <c r="AFY90" s="158"/>
      <c r="AFZ90" s="158"/>
      <c r="AGA90" s="158"/>
      <c r="AGB90" s="158"/>
      <c r="AGC90" s="158"/>
      <c r="AGD90" s="158"/>
      <c r="AGE90" s="158"/>
      <c r="AGF90" s="158"/>
      <c r="AGG90" s="158"/>
      <c r="AGH90" s="158"/>
      <c r="AGI90" s="158"/>
      <c r="AGJ90" s="158"/>
      <c r="AGK90" s="158"/>
      <c r="AGL90" s="158"/>
      <c r="AGM90" s="158"/>
      <c r="AGN90" s="158"/>
      <c r="AGO90" s="158"/>
      <c r="AGP90" s="158"/>
      <c r="AGQ90" s="158"/>
      <c r="AGR90" s="158"/>
      <c r="AGS90" s="158"/>
      <c r="AGT90" s="158"/>
      <c r="AGU90" s="158"/>
      <c r="AGV90" s="158"/>
      <c r="AGW90" s="158"/>
      <c r="AGX90" s="158"/>
      <c r="AGY90" s="158"/>
      <c r="AGZ90" s="158"/>
      <c r="AHA90" s="158"/>
      <c r="AHB90" s="158"/>
      <c r="AHC90" s="158"/>
      <c r="AHD90" s="158"/>
      <c r="AHE90" s="158"/>
      <c r="AHF90" s="158"/>
      <c r="AHG90" s="158"/>
      <c r="AHH90" s="158"/>
      <c r="AHI90" s="158"/>
      <c r="AHJ90" s="158"/>
      <c r="AHK90" s="158"/>
      <c r="AHL90" s="158"/>
      <c r="AHM90" s="158"/>
      <c r="AHN90" s="158"/>
      <c r="AHO90" s="158"/>
      <c r="AHP90" s="158"/>
      <c r="AHQ90" s="158"/>
      <c r="AHR90" s="158"/>
      <c r="AHS90" s="158"/>
      <c r="AHT90" s="158"/>
      <c r="AHU90" s="158"/>
      <c r="AHV90" s="158"/>
      <c r="AHW90" s="158"/>
      <c r="AHX90" s="158"/>
      <c r="AHY90" s="158"/>
      <c r="AHZ90" s="158"/>
      <c r="AIA90" s="158"/>
      <c r="AIB90" s="158"/>
      <c r="AIC90" s="158"/>
      <c r="AID90" s="158"/>
      <c r="AIE90" s="158"/>
      <c r="AIF90" s="158"/>
      <c r="AIG90" s="158"/>
      <c r="AIH90" s="158"/>
      <c r="AII90" s="158"/>
      <c r="AIJ90" s="158"/>
      <c r="AIK90" s="158"/>
      <c r="AIL90" s="158"/>
      <c r="AIM90" s="158"/>
      <c r="AIN90" s="158"/>
      <c r="AIO90" s="158"/>
      <c r="AIP90" s="158"/>
      <c r="AIQ90" s="158"/>
      <c r="AIR90" s="158"/>
      <c r="AIS90" s="158"/>
      <c r="AIT90" s="158"/>
      <c r="AIU90" s="158"/>
      <c r="AIV90" s="158"/>
      <c r="AIW90" s="158"/>
      <c r="AIX90" s="158"/>
      <c r="AIY90" s="158"/>
      <c r="AIZ90" s="158"/>
      <c r="AJA90" s="158"/>
      <c r="AJB90" s="158"/>
      <c r="AJC90" s="158"/>
      <c r="AJD90" s="158"/>
      <c r="AJE90" s="158"/>
      <c r="AJF90" s="158"/>
      <c r="AJG90" s="158"/>
      <c r="AJH90" s="158"/>
      <c r="AJI90" s="158"/>
      <c r="AJJ90" s="158"/>
      <c r="AJK90" s="158"/>
      <c r="AJL90" s="158"/>
      <c r="AJM90" s="158"/>
      <c r="AJN90" s="158"/>
      <c r="AJO90" s="158"/>
      <c r="AJP90" s="158"/>
      <c r="AJQ90" s="158"/>
      <c r="AJR90" s="158"/>
      <c r="AJS90" s="158"/>
      <c r="AJT90" s="158"/>
      <c r="AJU90" s="158"/>
      <c r="AJV90" s="158"/>
      <c r="AJW90" s="158"/>
      <c r="AJX90" s="158"/>
      <c r="AJY90" s="158"/>
      <c r="AJZ90" s="158"/>
      <c r="AKA90" s="158"/>
      <c r="AKB90" s="158"/>
      <c r="AKC90" s="158"/>
      <c r="AKD90" s="158"/>
      <c r="AKE90" s="158"/>
      <c r="AKF90" s="158"/>
      <c r="AKG90" s="158"/>
      <c r="AKH90" s="158"/>
      <c r="AKI90" s="158"/>
      <c r="AKJ90" s="158"/>
      <c r="AKK90" s="158"/>
      <c r="AKL90" s="158"/>
      <c r="AKM90" s="158"/>
      <c r="AKN90" s="158"/>
      <c r="AKO90" s="158"/>
      <c r="AKP90" s="158"/>
      <c r="AKQ90" s="158"/>
      <c r="AKR90" s="158"/>
      <c r="AKS90" s="158"/>
      <c r="AKT90" s="158"/>
      <c r="AKU90" s="158"/>
      <c r="AKV90" s="158"/>
      <c r="AKW90" s="158"/>
      <c r="AKX90" s="158"/>
      <c r="AKY90" s="158"/>
      <c r="AKZ90" s="158"/>
      <c r="ALA90" s="158"/>
      <c r="ALB90" s="158"/>
      <c r="ALC90" s="158"/>
      <c r="ALD90" s="158"/>
      <c r="ALE90" s="158"/>
      <c r="ALF90" s="158"/>
      <c r="ALG90" s="158"/>
      <c r="ALH90" s="158"/>
      <c r="ALI90" s="158"/>
      <c r="ALJ90" s="158"/>
      <c r="ALK90" s="158"/>
      <c r="ALL90" s="158"/>
      <c r="ALM90" s="158"/>
      <c r="ALN90" s="158"/>
      <c r="ALO90" s="158"/>
      <c r="ALP90" s="158"/>
      <c r="ALQ90" s="158"/>
      <c r="ALR90" s="158"/>
      <c r="ALS90" s="158"/>
      <c r="ALT90" s="158"/>
      <c r="ALU90" s="158"/>
      <c r="ALV90" s="158"/>
      <c r="ALW90" s="158"/>
      <c r="ALX90" s="158"/>
      <c r="ALY90" s="158"/>
      <c r="ALZ90" s="158"/>
      <c r="AMA90" s="158"/>
      <c r="AMB90" s="158"/>
      <c r="AMC90" s="158"/>
      <c r="AMD90" s="158"/>
      <c r="AME90" s="158"/>
      <c r="AMF90" s="158"/>
      <c r="AMG90" s="158"/>
      <c r="AMH90" s="158"/>
      <c r="AMI90" s="158"/>
      <c r="AMJ90" s="158"/>
      <c r="AMK90" s="158"/>
      <c r="AML90" s="158"/>
      <c r="AMM90" s="158"/>
      <c r="AMN90" s="158"/>
      <c r="AMO90" s="158"/>
      <c r="AMP90" s="158"/>
      <c r="AMQ90" s="158"/>
      <c r="AMR90" s="158"/>
      <c r="AMS90" s="158"/>
      <c r="AMT90" s="158"/>
      <c r="AMU90" s="158"/>
      <c r="AMV90" s="158"/>
      <c r="AMW90" s="158"/>
      <c r="AMX90" s="158"/>
      <c r="AMY90" s="158"/>
      <c r="AMZ90" s="158"/>
      <c r="ANA90" s="158"/>
      <c r="ANB90" s="158"/>
      <c r="ANC90" s="158"/>
      <c r="AND90" s="158"/>
      <c r="ANE90" s="158"/>
      <c r="ANF90" s="158"/>
      <c r="ANG90" s="158"/>
      <c r="ANH90" s="158"/>
      <c r="ANI90" s="158"/>
      <c r="ANJ90" s="158"/>
      <c r="ANK90" s="158"/>
      <c r="ANL90" s="158"/>
      <c r="ANM90" s="158"/>
      <c r="ANN90" s="158"/>
      <c r="ANO90" s="158"/>
      <c r="ANP90" s="158"/>
      <c r="ANQ90" s="158"/>
      <c r="ANR90" s="158"/>
      <c r="ANS90" s="158"/>
      <c r="ANT90" s="158"/>
      <c r="ANU90" s="158"/>
      <c r="ANV90" s="158"/>
      <c r="ANW90" s="158"/>
      <c r="ANX90" s="158"/>
      <c r="ANY90" s="158"/>
      <c r="ANZ90" s="158"/>
      <c r="AOA90" s="158"/>
      <c r="AOB90" s="158"/>
      <c r="AOC90" s="158"/>
      <c r="AOD90" s="158"/>
      <c r="AOE90" s="158"/>
      <c r="AOF90" s="158"/>
      <c r="AOG90" s="158"/>
      <c r="AOH90" s="158"/>
      <c r="AOI90" s="158"/>
      <c r="AOJ90" s="158"/>
      <c r="AOK90" s="158"/>
      <c r="AOL90" s="158"/>
      <c r="AOM90" s="158"/>
      <c r="AON90" s="158"/>
      <c r="AOO90" s="158"/>
      <c r="AOP90" s="158"/>
      <c r="AOQ90" s="158"/>
      <c r="AOR90" s="158"/>
      <c r="AOS90" s="158"/>
      <c r="AOT90" s="158"/>
      <c r="AOU90" s="158"/>
      <c r="AOV90" s="158"/>
      <c r="AOW90" s="158"/>
      <c r="AOX90" s="158"/>
      <c r="AOY90" s="158"/>
      <c r="AOZ90" s="158"/>
      <c r="APA90" s="158"/>
      <c r="APB90" s="158"/>
      <c r="APC90" s="158"/>
      <c r="APD90" s="158"/>
      <c r="APE90" s="158"/>
      <c r="APF90" s="158"/>
      <c r="APG90" s="158"/>
      <c r="APH90" s="158"/>
      <c r="API90" s="158"/>
      <c r="APJ90" s="158"/>
      <c r="APK90" s="158"/>
      <c r="APL90" s="158"/>
      <c r="APM90" s="158"/>
      <c r="APN90" s="158"/>
      <c r="APO90" s="158"/>
      <c r="APP90" s="158"/>
      <c r="APQ90" s="158"/>
      <c r="APR90" s="158"/>
      <c r="APS90" s="158"/>
      <c r="APT90" s="158"/>
      <c r="APU90" s="158"/>
      <c r="APV90" s="158"/>
      <c r="APW90" s="158"/>
      <c r="APX90" s="158"/>
      <c r="APY90" s="158"/>
      <c r="APZ90" s="158"/>
      <c r="AQA90" s="158"/>
      <c r="AQB90" s="158"/>
      <c r="AQC90" s="158"/>
      <c r="AQD90" s="158"/>
      <c r="AQE90" s="158"/>
      <c r="AQF90" s="158"/>
      <c r="AQG90" s="158"/>
      <c r="AQH90" s="158"/>
      <c r="AQI90" s="158"/>
      <c r="AQJ90" s="158"/>
      <c r="AQK90" s="158"/>
      <c r="AQL90" s="158"/>
      <c r="AQM90" s="158"/>
      <c r="AQN90" s="158"/>
      <c r="AQO90" s="158"/>
      <c r="AQP90" s="158"/>
      <c r="AQQ90" s="158"/>
      <c r="AQR90" s="158"/>
      <c r="AQS90" s="158"/>
      <c r="AQT90" s="158"/>
      <c r="AQU90" s="158"/>
      <c r="AQV90" s="158"/>
      <c r="AQW90" s="158"/>
      <c r="AQX90" s="158"/>
      <c r="AQY90" s="158"/>
      <c r="AQZ90" s="158"/>
      <c r="ARA90" s="158"/>
      <c r="ARB90" s="158"/>
      <c r="ARC90" s="158"/>
      <c r="ARD90" s="158"/>
      <c r="ARE90" s="158"/>
      <c r="ARF90" s="158"/>
      <c r="ARG90" s="158"/>
      <c r="ARH90" s="158"/>
      <c r="ARI90" s="158"/>
      <c r="ARJ90" s="158"/>
      <c r="ARK90" s="158"/>
      <c r="ARL90" s="158"/>
      <c r="ARM90" s="158"/>
      <c r="ARN90" s="158"/>
      <c r="ARO90" s="158"/>
      <c r="ARP90" s="158"/>
      <c r="ARQ90" s="158"/>
      <c r="ARR90" s="158"/>
      <c r="ARS90" s="158"/>
      <c r="ART90" s="158"/>
      <c r="ARU90" s="158"/>
      <c r="ARV90" s="158"/>
      <c r="ARW90" s="158"/>
      <c r="ARX90" s="158"/>
      <c r="ARY90" s="158"/>
      <c r="ARZ90" s="158"/>
      <c r="ASA90" s="158"/>
      <c r="ASB90" s="158"/>
      <c r="ASC90" s="158"/>
      <c r="ASD90" s="158"/>
      <c r="ASE90" s="158"/>
      <c r="ASF90" s="158"/>
      <c r="ASG90" s="158"/>
      <c r="ASH90" s="158"/>
      <c r="ASI90" s="158"/>
      <c r="ASJ90" s="158"/>
      <c r="ASK90" s="158"/>
      <c r="ASL90" s="158"/>
      <c r="ASM90" s="158"/>
      <c r="ASN90" s="158"/>
      <c r="ASO90" s="158"/>
      <c r="ASP90" s="158"/>
      <c r="ASQ90" s="158"/>
      <c r="ASR90" s="158"/>
      <c r="ASS90" s="158"/>
      <c r="AST90" s="158"/>
      <c r="ASU90" s="158"/>
      <c r="ASV90" s="158"/>
      <c r="ASW90" s="158"/>
      <c r="ASX90" s="158"/>
      <c r="ASY90" s="158"/>
      <c r="ASZ90" s="158"/>
      <c r="ATA90" s="158"/>
      <c r="ATB90" s="158"/>
      <c r="ATC90" s="158"/>
      <c r="ATD90" s="158"/>
      <c r="ATE90" s="158"/>
      <c r="ATF90" s="158"/>
      <c r="ATG90" s="158"/>
      <c r="ATH90" s="158"/>
      <c r="ATI90" s="158"/>
      <c r="ATJ90" s="158"/>
      <c r="ATK90" s="158"/>
      <c r="ATL90" s="158"/>
      <c r="ATM90" s="158"/>
      <c r="ATN90" s="158"/>
      <c r="ATO90" s="158"/>
      <c r="ATP90" s="158"/>
      <c r="ATQ90" s="158"/>
      <c r="ATR90" s="158"/>
      <c r="ATS90" s="158"/>
      <c r="ATT90" s="158"/>
      <c r="ATU90" s="158"/>
      <c r="ATV90" s="158"/>
      <c r="ATW90" s="158"/>
      <c r="ATX90" s="158"/>
      <c r="ATY90" s="158"/>
      <c r="ATZ90" s="158"/>
      <c r="AUA90" s="158"/>
      <c r="AUB90" s="158"/>
      <c r="AUC90" s="158"/>
      <c r="AUD90" s="158"/>
      <c r="AUE90" s="158"/>
      <c r="AUF90" s="158"/>
      <c r="AUG90" s="158"/>
      <c r="AUH90" s="158"/>
      <c r="AUI90" s="158"/>
      <c r="AUJ90" s="158"/>
      <c r="AUK90" s="158"/>
      <c r="AUL90" s="158"/>
      <c r="AUM90" s="158"/>
      <c r="AUN90" s="158"/>
      <c r="AUO90" s="158"/>
      <c r="AUP90" s="158"/>
      <c r="AUQ90" s="158"/>
      <c r="AUR90" s="158"/>
      <c r="AUS90" s="158"/>
      <c r="AUT90" s="158"/>
      <c r="AUU90" s="158"/>
      <c r="AUV90" s="158"/>
      <c r="AUW90" s="158"/>
      <c r="AUX90" s="158"/>
      <c r="AUY90" s="158"/>
      <c r="AUZ90" s="158"/>
      <c r="AVA90" s="158"/>
      <c r="AVB90" s="158"/>
      <c r="AVC90" s="158"/>
      <c r="AVD90" s="158"/>
      <c r="AVE90" s="158"/>
      <c r="AVF90" s="158"/>
      <c r="AVG90" s="158"/>
      <c r="AVH90" s="158"/>
      <c r="AVI90" s="158"/>
      <c r="AVJ90" s="158"/>
      <c r="AVK90" s="158"/>
      <c r="AVL90" s="158"/>
      <c r="AVM90" s="158"/>
      <c r="AVN90" s="158"/>
      <c r="AVO90" s="158"/>
      <c r="AVP90" s="158"/>
      <c r="AVQ90" s="158"/>
      <c r="AVR90" s="158"/>
      <c r="AVS90" s="158"/>
      <c r="AVT90" s="158"/>
      <c r="AVU90" s="158"/>
      <c r="AVV90" s="158"/>
      <c r="AVW90" s="158"/>
      <c r="AVX90" s="158"/>
      <c r="AVY90" s="158"/>
      <c r="AVZ90" s="158"/>
      <c r="AWA90" s="158"/>
      <c r="AWB90" s="158"/>
      <c r="AWC90" s="158"/>
      <c r="AWD90" s="158"/>
      <c r="AWE90" s="158"/>
      <c r="AWF90" s="158"/>
      <c r="AWG90" s="158"/>
      <c r="AWH90" s="158"/>
      <c r="AWI90" s="158"/>
      <c r="AWJ90" s="158"/>
      <c r="AWK90" s="158"/>
      <c r="AWL90" s="158"/>
      <c r="AWM90" s="158"/>
      <c r="AWN90" s="158"/>
      <c r="AWO90" s="158"/>
      <c r="AWP90" s="158"/>
      <c r="AWQ90" s="158"/>
      <c r="AWR90" s="158"/>
      <c r="AWS90" s="158"/>
      <c r="AWT90" s="158"/>
      <c r="AWU90" s="158"/>
      <c r="AWV90" s="158"/>
      <c r="AWW90" s="158"/>
      <c r="AWX90" s="158"/>
      <c r="AWY90" s="158"/>
      <c r="AWZ90" s="158"/>
      <c r="AXA90" s="158"/>
      <c r="AXB90" s="158"/>
      <c r="AXC90" s="158"/>
      <c r="AXD90" s="158"/>
      <c r="AXE90" s="158"/>
      <c r="AXF90" s="158"/>
      <c r="AXG90" s="158"/>
      <c r="AXH90" s="158"/>
      <c r="AXI90" s="158"/>
      <c r="AXJ90" s="158"/>
      <c r="AXK90" s="158"/>
      <c r="AXL90" s="158"/>
      <c r="AXM90" s="158"/>
      <c r="AXN90" s="158"/>
      <c r="AXO90" s="158"/>
      <c r="AXP90" s="158"/>
      <c r="AXQ90" s="158"/>
      <c r="AXR90" s="158"/>
      <c r="AXS90" s="158"/>
      <c r="AXT90" s="158"/>
      <c r="AXU90" s="158"/>
      <c r="AXV90" s="158"/>
      <c r="AXW90" s="158"/>
      <c r="AXX90" s="158"/>
      <c r="AXY90" s="158"/>
      <c r="AXZ90" s="158"/>
      <c r="AYA90" s="158"/>
      <c r="AYB90" s="158"/>
      <c r="AYC90" s="158"/>
      <c r="AYD90" s="158"/>
      <c r="AYE90" s="158"/>
      <c r="AYF90" s="158"/>
      <c r="AYG90" s="158"/>
      <c r="AYH90" s="158"/>
      <c r="AYI90" s="158"/>
      <c r="AYJ90" s="158"/>
      <c r="AYK90" s="158"/>
      <c r="AYL90" s="158"/>
      <c r="AYM90" s="158"/>
      <c r="AYN90" s="158"/>
      <c r="AYO90" s="158"/>
      <c r="AYP90" s="158"/>
      <c r="AYQ90" s="158"/>
      <c r="AYR90" s="158"/>
      <c r="AYS90" s="158"/>
      <c r="AYT90" s="158"/>
      <c r="AYU90" s="158"/>
      <c r="AYV90" s="158"/>
      <c r="AYW90" s="158"/>
      <c r="AYX90" s="158"/>
      <c r="AYY90" s="158"/>
      <c r="AYZ90" s="158"/>
      <c r="AZA90" s="158"/>
      <c r="AZB90" s="158"/>
      <c r="AZC90" s="158"/>
      <c r="AZD90" s="158"/>
      <c r="AZE90" s="158"/>
      <c r="AZF90" s="158"/>
      <c r="AZG90" s="158"/>
      <c r="AZH90" s="158"/>
      <c r="AZI90" s="158"/>
      <c r="AZJ90" s="158"/>
      <c r="AZK90" s="158"/>
      <c r="AZL90" s="158"/>
      <c r="AZM90" s="158"/>
      <c r="AZN90" s="158"/>
      <c r="AZO90" s="158"/>
      <c r="AZP90" s="158"/>
      <c r="AZQ90" s="158"/>
      <c r="AZR90" s="158"/>
      <c r="AZS90" s="158"/>
      <c r="AZT90" s="158"/>
      <c r="AZU90" s="158"/>
      <c r="AZV90" s="158"/>
      <c r="AZW90" s="158"/>
      <c r="AZX90" s="158"/>
      <c r="AZY90" s="158"/>
      <c r="AZZ90" s="158"/>
      <c r="BAA90" s="158"/>
      <c r="BAB90" s="158"/>
      <c r="BAC90" s="158"/>
      <c r="BAD90" s="158"/>
      <c r="BAE90" s="158"/>
      <c r="BAF90" s="158"/>
      <c r="BAG90" s="158"/>
      <c r="BAH90" s="158"/>
      <c r="BAI90" s="158"/>
      <c r="BAJ90" s="158"/>
      <c r="BAK90" s="158"/>
      <c r="BAL90" s="158"/>
      <c r="BAM90" s="158"/>
      <c r="BAN90" s="158"/>
      <c r="BAO90" s="158"/>
      <c r="BAP90" s="158"/>
      <c r="BAQ90" s="158"/>
      <c r="BAR90" s="158"/>
      <c r="BAS90" s="158"/>
      <c r="BAT90" s="158"/>
      <c r="BAU90" s="158"/>
      <c r="BAV90" s="158"/>
      <c r="BAW90" s="158"/>
      <c r="BAX90" s="158"/>
      <c r="BAY90" s="158"/>
      <c r="BAZ90" s="158"/>
      <c r="BBA90" s="158"/>
      <c r="BBB90" s="158"/>
      <c r="BBC90" s="158"/>
      <c r="BBD90" s="158"/>
      <c r="BBE90" s="158"/>
      <c r="BBF90" s="158"/>
      <c r="BBG90" s="158"/>
      <c r="BBH90" s="158"/>
      <c r="BBI90" s="158"/>
      <c r="BBJ90" s="158"/>
      <c r="BBK90" s="158"/>
      <c r="BBL90" s="158"/>
      <c r="BBM90" s="158"/>
      <c r="BBN90" s="158"/>
      <c r="BBO90" s="158"/>
      <c r="BBP90" s="158"/>
      <c r="BBQ90" s="158"/>
      <c r="BBR90" s="158"/>
      <c r="BBS90" s="158"/>
      <c r="BBT90" s="158"/>
      <c r="BBU90" s="158"/>
      <c r="BBV90" s="158"/>
      <c r="BBW90" s="158"/>
      <c r="BBX90" s="158"/>
      <c r="BBY90" s="158"/>
      <c r="BBZ90" s="158"/>
      <c r="BCA90" s="158"/>
      <c r="BCB90" s="158"/>
      <c r="BCC90" s="158"/>
      <c r="BCD90" s="158"/>
      <c r="BCE90" s="158"/>
      <c r="BCF90" s="158"/>
      <c r="BCG90" s="158"/>
      <c r="BCH90" s="158"/>
      <c r="BCI90" s="158"/>
      <c r="BCJ90" s="158"/>
      <c r="BCK90" s="158"/>
      <c r="BCL90" s="158"/>
      <c r="BCM90" s="158"/>
      <c r="BCN90" s="158"/>
      <c r="BCO90" s="158"/>
      <c r="BCP90" s="158"/>
      <c r="BCQ90" s="158"/>
      <c r="BCR90" s="158"/>
      <c r="BCS90" s="158"/>
      <c r="BCT90" s="158"/>
      <c r="BCU90" s="158"/>
      <c r="BCV90" s="158"/>
      <c r="BCW90" s="158"/>
      <c r="BCX90" s="158"/>
      <c r="BCY90" s="158"/>
      <c r="BCZ90" s="158"/>
      <c r="BDA90" s="158"/>
      <c r="BDB90" s="158"/>
      <c r="BDC90" s="158"/>
      <c r="BDD90" s="158"/>
      <c r="BDE90" s="158"/>
      <c r="BDF90" s="158"/>
      <c r="BDG90" s="158"/>
      <c r="BDH90" s="158"/>
      <c r="BDI90" s="158"/>
      <c r="BDJ90" s="158"/>
      <c r="BDK90" s="158"/>
      <c r="BDL90" s="158"/>
      <c r="BDM90" s="158"/>
      <c r="BDN90" s="158"/>
      <c r="BDO90" s="158"/>
      <c r="BDP90" s="158"/>
      <c r="BDQ90" s="158"/>
      <c r="BDR90" s="158"/>
      <c r="BDS90" s="158"/>
      <c r="BDT90" s="158"/>
      <c r="BDU90" s="158"/>
      <c r="BDV90" s="158"/>
      <c r="BDW90" s="158"/>
      <c r="BDX90" s="158"/>
      <c r="BDY90" s="158"/>
      <c r="BDZ90" s="158"/>
      <c r="BEA90" s="158"/>
      <c r="BEB90" s="158"/>
      <c r="BEC90" s="158"/>
      <c r="BED90" s="158"/>
      <c r="BEE90" s="158"/>
      <c r="BEF90" s="158"/>
      <c r="BEG90" s="158"/>
      <c r="BEH90" s="158"/>
      <c r="BEI90" s="158"/>
      <c r="BEJ90" s="158"/>
      <c r="BEK90" s="158"/>
      <c r="BEL90" s="158"/>
      <c r="BEM90" s="158"/>
      <c r="BEN90" s="158"/>
      <c r="BEO90" s="158"/>
      <c r="BEP90" s="158"/>
      <c r="BEQ90" s="158"/>
      <c r="BER90" s="158"/>
      <c r="BES90" s="158"/>
      <c r="BET90" s="158"/>
      <c r="BEU90" s="158"/>
      <c r="BEV90" s="158"/>
      <c r="BEW90" s="158"/>
      <c r="BEX90" s="158"/>
      <c r="BEY90" s="158"/>
      <c r="BEZ90" s="158"/>
      <c r="BFA90" s="158"/>
      <c r="BFB90" s="158"/>
      <c r="BFC90" s="158"/>
      <c r="BFD90" s="158"/>
      <c r="BFE90" s="158"/>
      <c r="BFF90" s="158"/>
      <c r="BFG90" s="158"/>
      <c r="BFH90" s="158"/>
      <c r="BFI90" s="158"/>
      <c r="BFJ90" s="158"/>
      <c r="BFK90" s="158"/>
      <c r="BFL90" s="158"/>
      <c r="BFM90" s="158"/>
      <c r="BFN90" s="158"/>
      <c r="BFO90" s="158"/>
      <c r="BFP90" s="158"/>
      <c r="BFQ90" s="158"/>
      <c r="BFR90" s="158"/>
      <c r="BFS90" s="158"/>
      <c r="BFT90" s="158"/>
      <c r="BFU90" s="158"/>
      <c r="BFV90" s="158"/>
      <c r="BFW90" s="158"/>
      <c r="BFX90" s="158"/>
      <c r="BFY90" s="158"/>
      <c r="BFZ90" s="158"/>
      <c r="BGA90" s="158"/>
      <c r="BGB90" s="158"/>
      <c r="BGC90" s="158"/>
      <c r="BGD90" s="158"/>
      <c r="BGE90" s="158"/>
      <c r="BGF90" s="158"/>
      <c r="BGG90" s="158"/>
      <c r="BGH90" s="158"/>
      <c r="BGI90" s="158"/>
      <c r="BGJ90" s="158"/>
      <c r="BGK90" s="158"/>
      <c r="BGL90" s="158"/>
      <c r="BGM90" s="158"/>
      <c r="BGN90" s="158"/>
      <c r="BGO90" s="158"/>
      <c r="BGP90" s="158"/>
      <c r="BGQ90" s="158"/>
      <c r="BGR90" s="158"/>
      <c r="BGS90" s="158"/>
      <c r="BGT90" s="158"/>
      <c r="BGU90" s="158"/>
      <c r="BGV90" s="158"/>
      <c r="BGW90" s="158"/>
      <c r="BGX90" s="158"/>
      <c r="BGY90" s="158"/>
      <c r="BGZ90" s="158"/>
      <c r="BHA90" s="158"/>
      <c r="BHB90" s="158"/>
      <c r="BHC90" s="158"/>
      <c r="BHD90" s="158"/>
      <c r="BHE90" s="158"/>
      <c r="BHF90" s="158"/>
      <c r="BHG90" s="158"/>
      <c r="BHH90" s="158"/>
      <c r="BHI90" s="158"/>
      <c r="BHJ90" s="158"/>
      <c r="BHK90" s="158"/>
      <c r="BHL90" s="158"/>
      <c r="BHM90" s="158"/>
      <c r="BHN90" s="158"/>
      <c r="BHO90" s="158"/>
      <c r="BHP90" s="158"/>
      <c r="BHQ90" s="158"/>
      <c r="BHR90" s="158"/>
      <c r="BHS90" s="158"/>
      <c r="BHT90" s="158"/>
      <c r="BHU90" s="158"/>
      <c r="BHV90" s="158"/>
      <c r="BHW90" s="158"/>
      <c r="BHX90" s="158"/>
      <c r="BHY90" s="158"/>
      <c r="BHZ90" s="158"/>
      <c r="BIA90" s="158"/>
      <c r="BIB90" s="158"/>
      <c r="BIC90" s="158"/>
      <c r="BID90" s="158"/>
      <c r="BIE90" s="158"/>
      <c r="BIF90" s="158"/>
      <c r="BIG90" s="158"/>
      <c r="BIH90" s="158"/>
      <c r="BII90" s="158"/>
      <c r="BIJ90" s="158"/>
      <c r="BIK90" s="158"/>
      <c r="BIL90" s="158"/>
      <c r="BIM90" s="158"/>
      <c r="BIN90" s="158"/>
      <c r="BIO90" s="158"/>
      <c r="BIP90" s="158"/>
      <c r="BIQ90" s="158"/>
      <c r="BIR90" s="158"/>
      <c r="BIS90" s="158"/>
      <c r="BIT90" s="158"/>
      <c r="BIU90" s="158"/>
      <c r="BIV90" s="158"/>
      <c r="BIW90" s="158"/>
      <c r="BIX90" s="158"/>
      <c r="BIY90" s="158"/>
      <c r="BIZ90" s="158"/>
      <c r="BJA90" s="158"/>
      <c r="BJB90" s="158"/>
      <c r="BJC90" s="158"/>
      <c r="BJD90" s="158"/>
      <c r="BJE90" s="158"/>
      <c r="BJF90" s="158"/>
      <c r="BJG90" s="158"/>
      <c r="BJH90" s="158"/>
      <c r="BJI90" s="158"/>
      <c r="BJJ90" s="158"/>
      <c r="BJK90" s="158"/>
      <c r="BJL90" s="158"/>
      <c r="BJM90" s="158"/>
      <c r="BJN90" s="158"/>
      <c r="BJO90" s="158"/>
      <c r="BJP90" s="158"/>
      <c r="BJQ90" s="158"/>
      <c r="BJR90" s="158"/>
      <c r="BJS90" s="158"/>
      <c r="BJT90" s="158"/>
      <c r="BJU90" s="158"/>
      <c r="BJV90" s="158"/>
      <c r="BJW90" s="158"/>
      <c r="BJX90" s="158"/>
      <c r="BJY90" s="158"/>
      <c r="BJZ90" s="158"/>
      <c r="BKA90" s="158"/>
      <c r="BKB90" s="158"/>
      <c r="BKC90" s="158"/>
      <c r="BKD90" s="158"/>
      <c r="BKE90" s="158"/>
      <c r="BKF90" s="158"/>
      <c r="BKG90" s="158"/>
      <c r="BKH90" s="158"/>
      <c r="BKI90" s="158"/>
      <c r="BKJ90" s="158"/>
      <c r="BKK90" s="158"/>
      <c r="BKL90" s="158"/>
      <c r="BKM90" s="158"/>
      <c r="BKN90" s="158"/>
      <c r="BKO90" s="158"/>
      <c r="BKP90" s="158"/>
      <c r="BKQ90" s="158"/>
      <c r="BKR90" s="158"/>
      <c r="BKS90" s="158"/>
      <c r="BKT90" s="158"/>
      <c r="BKU90" s="158"/>
      <c r="BKV90" s="158"/>
      <c r="BKW90" s="158"/>
      <c r="BKX90" s="158"/>
      <c r="BKY90" s="158"/>
      <c r="BKZ90" s="158"/>
      <c r="BLA90" s="158"/>
      <c r="BLB90" s="158"/>
      <c r="BLC90" s="158"/>
      <c r="BLD90" s="158"/>
      <c r="BLE90" s="158"/>
      <c r="BLF90" s="158"/>
      <c r="BLG90" s="158"/>
      <c r="BLH90" s="158"/>
      <c r="BLI90" s="158"/>
      <c r="BLJ90" s="158"/>
      <c r="BLK90" s="158"/>
      <c r="BLL90" s="158"/>
      <c r="BLM90" s="158"/>
      <c r="BLN90" s="158"/>
      <c r="BLO90" s="158"/>
      <c r="BLP90" s="158"/>
      <c r="BLQ90" s="158"/>
      <c r="BLR90" s="158"/>
      <c r="BLS90" s="158"/>
      <c r="BLT90" s="158"/>
      <c r="BLU90" s="158"/>
      <c r="BLV90" s="158"/>
      <c r="BLW90" s="158"/>
      <c r="BLX90" s="158"/>
      <c r="BLY90" s="158"/>
      <c r="BLZ90" s="158"/>
      <c r="BMA90" s="158"/>
      <c r="BMB90" s="158"/>
      <c r="BMC90" s="158"/>
      <c r="BMD90" s="158"/>
      <c r="BME90" s="158"/>
      <c r="BMF90" s="158"/>
      <c r="BMG90" s="158"/>
      <c r="BMH90" s="158"/>
      <c r="BMI90" s="158"/>
      <c r="BMJ90" s="158"/>
      <c r="BMK90" s="158"/>
      <c r="BML90" s="158"/>
      <c r="BMM90" s="158"/>
      <c r="BMN90" s="158"/>
      <c r="BMO90" s="158"/>
      <c r="BMP90" s="158"/>
      <c r="BMQ90" s="158"/>
      <c r="BMR90" s="158"/>
      <c r="BMS90" s="158"/>
      <c r="BMT90" s="158"/>
      <c r="BMU90" s="158"/>
      <c r="BMV90" s="158"/>
      <c r="BMW90" s="158"/>
      <c r="BMX90" s="158"/>
      <c r="BMY90" s="158"/>
      <c r="BMZ90" s="158"/>
      <c r="BNA90" s="158"/>
      <c r="BNB90" s="158"/>
      <c r="BNC90" s="158"/>
      <c r="BND90" s="158"/>
      <c r="BNE90" s="158"/>
      <c r="BNF90" s="158"/>
      <c r="BNG90" s="158"/>
      <c r="BNH90" s="158"/>
      <c r="BNI90" s="158"/>
      <c r="BNJ90" s="158"/>
      <c r="BNK90" s="158"/>
      <c r="BNL90" s="158"/>
      <c r="BNM90" s="158"/>
      <c r="BNN90" s="158"/>
      <c r="BNO90" s="158"/>
      <c r="BNP90" s="158"/>
      <c r="BNQ90" s="158"/>
      <c r="BNR90" s="158"/>
      <c r="BNS90" s="158"/>
      <c r="BNT90" s="158"/>
      <c r="BNU90" s="158"/>
      <c r="BNV90" s="158"/>
      <c r="BNW90" s="158"/>
      <c r="BNX90" s="158"/>
      <c r="BNY90" s="158"/>
      <c r="BNZ90" s="158"/>
      <c r="BOA90" s="158"/>
      <c r="BOB90" s="158"/>
      <c r="BOC90" s="158"/>
      <c r="BOD90" s="158"/>
      <c r="BOE90" s="158"/>
      <c r="BOF90" s="158"/>
      <c r="BOG90" s="158"/>
      <c r="BOH90" s="158"/>
      <c r="BOI90" s="158"/>
      <c r="BOJ90" s="158"/>
      <c r="BOK90" s="158"/>
      <c r="BOL90" s="158"/>
      <c r="BOM90" s="158"/>
      <c r="BON90" s="158"/>
      <c r="BOO90" s="158"/>
      <c r="BOP90" s="158"/>
      <c r="BOQ90" s="158"/>
      <c r="BOR90" s="158"/>
      <c r="BOS90" s="158"/>
      <c r="BOT90" s="158"/>
      <c r="BOU90" s="158"/>
      <c r="BOV90" s="158"/>
      <c r="BOW90" s="158"/>
      <c r="BOX90" s="158"/>
      <c r="BOY90" s="158"/>
      <c r="BOZ90" s="158"/>
      <c r="BPA90" s="158"/>
      <c r="BPB90" s="158"/>
      <c r="BPC90" s="158"/>
      <c r="BPD90" s="158"/>
      <c r="BPE90" s="158"/>
      <c r="BPF90" s="158"/>
      <c r="BPG90" s="158"/>
      <c r="BPH90" s="158"/>
      <c r="BPI90" s="158"/>
      <c r="BPJ90" s="158"/>
      <c r="BPK90" s="158"/>
      <c r="BPL90" s="158"/>
      <c r="BPM90" s="158"/>
      <c r="BPN90" s="158"/>
      <c r="BPO90" s="158"/>
      <c r="BPP90" s="158"/>
      <c r="BPQ90" s="158"/>
      <c r="BPR90" s="158"/>
      <c r="BPS90" s="158"/>
      <c r="BPT90" s="158"/>
      <c r="BPU90" s="158"/>
      <c r="BPV90" s="158"/>
      <c r="BPW90" s="158"/>
      <c r="BPX90" s="158"/>
      <c r="BPY90" s="158"/>
      <c r="BPZ90" s="158"/>
      <c r="BQA90" s="158"/>
      <c r="BQB90" s="158"/>
      <c r="BQC90" s="158"/>
      <c r="BQD90" s="158"/>
      <c r="BQE90" s="158"/>
      <c r="BQF90" s="158"/>
      <c r="BQG90" s="158"/>
      <c r="BQH90" s="158"/>
      <c r="BQI90" s="158"/>
      <c r="BQJ90" s="158"/>
      <c r="BQK90" s="158"/>
      <c r="BQL90" s="158"/>
      <c r="BQM90" s="158"/>
      <c r="BQN90" s="158"/>
      <c r="BQO90" s="158"/>
      <c r="BQP90" s="158"/>
      <c r="BQQ90" s="158"/>
      <c r="BQR90" s="158"/>
      <c r="BQS90" s="158"/>
      <c r="BQT90" s="158"/>
      <c r="BQU90" s="158"/>
      <c r="BQV90" s="158"/>
      <c r="BQW90" s="158"/>
      <c r="BQX90" s="158"/>
      <c r="BQY90" s="158"/>
      <c r="BQZ90" s="158"/>
      <c r="BRA90" s="158"/>
      <c r="BRB90" s="158"/>
      <c r="BRC90" s="158"/>
      <c r="BRD90" s="158"/>
      <c r="BRE90" s="158"/>
      <c r="BRF90" s="158"/>
      <c r="BRG90" s="158"/>
      <c r="BRH90" s="158"/>
      <c r="BRI90" s="158"/>
      <c r="BRJ90" s="158"/>
      <c r="BRK90" s="158"/>
      <c r="BRL90" s="158"/>
      <c r="BRM90" s="158"/>
      <c r="BRN90" s="158"/>
      <c r="BRO90" s="158"/>
      <c r="BRP90" s="158"/>
      <c r="BRQ90" s="158"/>
      <c r="BRR90" s="158"/>
      <c r="BRS90" s="158"/>
      <c r="BRT90" s="158"/>
      <c r="BRU90" s="158"/>
      <c r="BRV90" s="158"/>
      <c r="BRW90" s="158"/>
      <c r="BRX90" s="158"/>
      <c r="BRY90" s="158"/>
      <c r="BRZ90" s="158"/>
      <c r="BSA90" s="158"/>
      <c r="BSB90" s="158"/>
      <c r="BSC90" s="158"/>
      <c r="BSD90" s="158"/>
      <c r="BSE90" s="158"/>
      <c r="BSF90" s="158"/>
      <c r="BSG90" s="158"/>
      <c r="BSH90" s="158"/>
      <c r="BSI90" s="158"/>
      <c r="BSJ90" s="158"/>
      <c r="BSK90" s="158"/>
      <c r="BSL90" s="158"/>
      <c r="BSM90" s="158"/>
      <c r="BSN90" s="158"/>
      <c r="BSO90" s="158"/>
      <c r="BSP90" s="158"/>
      <c r="BSQ90" s="158"/>
      <c r="BSR90" s="158"/>
      <c r="BSS90" s="158"/>
      <c r="BST90" s="158"/>
      <c r="BSU90" s="158"/>
      <c r="BSV90" s="158"/>
      <c r="BSW90" s="158"/>
      <c r="BSX90" s="158"/>
      <c r="BSY90" s="158"/>
      <c r="BSZ90" s="158"/>
      <c r="BTA90" s="158"/>
      <c r="BTB90" s="158"/>
      <c r="BTC90" s="158"/>
      <c r="BTD90" s="158"/>
      <c r="BTE90" s="158"/>
      <c r="BTF90" s="158"/>
      <c r="BTG90" s="158"/>
      <c r="BTH90" s="158"/>
      <c r="BTI90" s="158"/>
      <c r="BTJ90" s="158"/>
      <c r="BTK90" s="158"/>
      <c r="BTL90" s="158"/>
      <c r="BTM90" s="158"/>
      <c r="BTN90" s="158"/>
      <c r="BTO90" s="158"/>
      <c r="BTP90" s="158"/>
      <c r="BTQ90" s="158"/>
      <c r="BTR90" s="158"/>
      <c r="BTS90" s="158"/>
      <c r="BTT90" s="158"/>
      <c r="BTU90" s="158"/>
      <c r="BTV90" s="158"/>
      <c r="BTW90" s="158"/>
      <c r="BTX90" s="158"/>
      <c r="BTY90" s="158"/>
      <c r="BTZ90" s="158"/>
      <c r="BUA90" s="158"/>
      <c r="BUB90" s="158"/>
      <c r="BUC90" s="158"/>
      <c r="BUD90" s="158"/>
      <c r="BUE90" s="158"/>
      <c r="BUF90" s="158"/>
      <c r="BUG90" s="158"/>
      <c r="BUH90" s="158"/>
      <c r="BUI90" s="158"/>
      <c r="BUJ90" s="158"/>
      <c r="BUK90" s="158"/>
      <c r="BUL90" s="158"/>
      <c r="BUM90" s="158"/>
      <c r="BUN90" s="158"/>
      <c r="BUO90" s="158"/>
      <c r="BUP90" s="158"/>
      <c r="BUQ90" s="158"/>
      <c r="BUR90" s="158"/>
      <c r="BUS90" s="158"/>
      <c r="BUT90" s="158"/>
      <c r="BUU90" s="158"/>
      <c r="BUV90" s="158"/>
      <c r="BUW90" s="158"/>
      <c r="BUX90" s="158"/>
      <c r="BUY90" s="158"/>
      <c r="BUZ90" s="158"/>
      <c r="BVA90" s="158"/>
      <c r="BVB90" s="158"/>
      <c r="BVC90" s="158"/>
      <c r="BVD90" s="158"/>
      <c r="BVE90" s="158"/>
      <c r="BVF90" s="158"/>
      <c r="BVG90" s="158"/>
      <c r="BVH90" s="158"/>
      <c r="BVI90" s="158"/>
      <c r="BVJ90" s="158"/>
      <c r="BVK90" s="158"/>
      <c r="BVL90" s="158"/>
      <c r="BVM90" s="158"/>
      <c r="BVN90" s="158"/>
      <c r="BVO90" s="158"/>
      <c r="BVP90" s="158"/>
      <c r="BVQ90" s="158"/>
      <c r="BVR90" s="158"/>
      <c r="BVS90" s="158"/>
      <c r="BVT90" s="158"/>
      <c r="BVU90" s="158"/>
      <c r="BVV90" s="158"/>
      <c r="BVW90" s="158"/>
      <c r="BVX90" s="158"/>
      <c r="BVY90" s="158"/>
      <c r="BVZ90" s="158"/>
      <c r="BWA90" s="158"/>
      <c r="BWB90" s="158"/>
      <c r="BWC90" s="158"/>
      <c r="BWD90" s="158"/>
      <c r="BWE90" s="158"/>
      <c r="BWF90" s="158"/>
      <c r="BWG90" s="158"/>
      <c r="BWH90" s="158"/>
      <c r="BWI90" s="158"/>
      <c r="BWJ90" s="158"/>
      <c r="BWK90" s="158"/>
      <c r="BWL90" s="158"/>
      <c r="BWM90" s="158"/>
      <c r="BWN90" s="158"/>
      <c r="BWO90" s="158"/>
      <c r="BWP90" s="158"/>
      <c r="BWQ90" s="158"/>
      <c r="BWR90" s="158"/>
      <c r="BWS90" s="158"/>
      <c r="BWT90" s="158"/>
      <c r="BWU90" s="158"/>
      <c r="BWV90" s="158"/>
      <c r="BWW90" s="158"/>
      <c r="BWX90" s="158"/>
      <c r="BWY90" s="158"/>
      <c r="BWZ90" s="158"/>
      <c r="BXA90" s="158"/>
      <c r="BXB90" s="158"/>
      <c r="BXC90" s="158"/>
      <c r="BXD90" s="158"/>
      <c r="BXE90" s="158"/>
      <c r="BXF90" s="158"/>
      <c r="BXG90" s="158"/>
      <c r="BXH90" s="158"/>
      <c r="BXI90" s="158"/>
      <c r="BXJ90" s="158"/>
      <c r="BXK90" s="158"/>
      <c r="BXL90" s="158"/>
      <c r="BXM90" s="158"/>
      <c r="BXN90" s="158"/>
      <c r="BXO90" s="158"/>
      <c r="BXP90" s="158"/>
      <c r="BXQ90" s="158"/>
      <c r="BXR90" s="158"/>
      <c r="BXS90" s="158"/>
      <c r="BXT90" s="158"/>
      <c r="BXU90" s="158"/>
      <c r="BXV90" s="158"/>
      <c r="BXW90" s="158"/>
      <c r="BXX90" s="158"/>
      <c r="BXY90" s="158"/>
      <c r="BXZ90" s="158"/>
      <c r="BYA90" s="158"/>
      <c r="BYB90" s="158"/>
      <c r="BYC90" s="158"/>
      <c r="BYD90" s="158"/>
      <c r="BYE90" s="158"/>
      <c r="BYF90" s="158"/>
      <c r="BYG90" s="158"/>
      <c r="BYH90" s="158"/>
      <c r="BYI90" s="158"/>
      <c r="BYJ90" s="158"/>
      <c r="BYK90" s="158"/>
      <c r="BYL90" s="158"/>
      <c r="BYM90" s="158"/>
      <c r="BYN90" s="158"/>
      <c r="BYO90" s="158"/>
      <c r="BYP90" s="158"/>
      <c r="BYQ90" s="158"/>
      <c r="BYR90" s="158"/>
      <c r="BYS90" s="158"/>
      <c r="BYT90" s="158"/>
      <c r="BYU90" s="158"/>
      <c r="BYV90" s="158"/>
      <c r="BYW90" s="158"/>
      <c r="BYX90" s="158"/>
      <c r="BYY90" s="158"/>
      <c r="BYZ90" s="158"/>
      <c r="BZA90" s="158"/>
      <c r="BZB90" s="158"/>
      <c r="BZC90" s="158"/>
      <c r="BZD90" s="158"/>
      <c r="BZE90" s="158"/>
      <c r="BZF90" s="158"/>
      <c r="BZG90" s="158"/>
      <c r="BZH90" s="158"/>
      <c r="BZI90" s="158"/>
      <c r="BZJ90" s="158"/>
      <c r="BZK90" s="158"/>
      <c r="BZL90" s="158"/>
      <c r="BZM90" s="158"/>
      <c r="BZN90" s="158"/>
      <c r="BZO90" s="158"/>
      <c r="BZP90" s="158"/>
      <c r="BZQ90" s="158"/>
      <c r="BZR90" s="158"/>
      <c r="BZS90" s="158"/>
      <c r="BZT90" s="158"/>
      <c r="BZU90" s="158"/>
      <c r="BZV90" s="158"/>
      <c r="BZW90" s="158"/>
      <c r="BZX90" s="158"/>
      <c r="BZY90" s="158"/>
      <c r="BZZ90" s="158"/>
      <c r="CAA90" s="158"/>
      <c r="CAB90" s="158"/>
      <c r="CAC90" s="158"/>
      <c r="CAD90" s="158"/>
      <c r="CAE90" s="158"/>
      <c r="CAF90" s="158"/>
      <c r="CAG90" s="158"/>
      <c r="CAH90" s="158"/>
      <c r="CAI90" s="158"/>
      <c r="CAJ90" s="158"/>
      <c r="CAK90" s="158"/>
      <c r="CAL90" s="158"/>
      <c r="CAM90" s="158"/>
      <c r="CAN90" s="158"/>
      <c r="CAO90" s="158"/>
      <c r="CAP90" s="158"/>
      <c r="CAQ90" s="158"/>
      <c r="CAR90" s="158"/>
      <c r="CAS90" s="158"/>
      <c r="CAT90" s="158"/>
      <c r="CAU90" s="158"/>
      <c r="CAV90" s="158"/>
      <c r="CAW90" s="158"/>
      <c r="CAX90" s="158"/>
      <c r="CAY90" s="158"/>
      <c r="CAZ90" s="158"/>
      <c r="CBA90" s="158"/>
      <c r="CBB90" s="158"/>
      <c r="CBC90" s="158"/>
      <c r="CBD90" s="158"/>
      <c r="CBE90" s="158"/>
      <c r="CBF90" s="158"/>
      <c r="CBG90" s="158"/>
      <c r="CBH90" s="158"/>
      <c r="CBI90" s="158"/>
      <c r="CBJ90" s="158"/>
      <c r="CBK90" s="158"/>
      <c r="CBL90" s="158"/>
      <c r="CBM90" s="158"/>
      <c r="CBN90" s="158"/>
      <c r="CBO90" s="158"/>
      <c r="CBP90" s="158"/>
      <c r="CBQ90" s="158"/>
      <c r="CBR90" s="158"/>
      <c r="CBS90" s="158"/>
      <c r="CBT90" s="158"/>
      <c r="CBU90" s="158"/>
      <c r="CBV90" s="158"/>
      <c r="CBW90" s="158"/>
      <c r="CBX90" s="158"/>
      <c r="CBY90" s="158"/>
      <c r="CBZ90" s="158"/>
      <c r="CCA90" s="158"/>
      <c r="CCB90" s="158"/>
      <c r="CCC90" s="158"/>
      <c r="CCD90" s="158"/>
      <c r="CCE90" s="158"/>
      <c r="CCF90" s="158"/>
      <c r="CCG90" s="158"/>
      <c r="CCH90" s="158"/>
      <c r="CCI90" s="158"/>
      <c r="CCJ90" s="158"/>
      <c r="CCK90" s="158"/>
      <c r="CCL90" s="158"/>
      <c r="CCM90" s="158"/>
      <c r="CCN90" s="158"/>
      <c r="CCO90" s="158"/>
      <c r="CCP90" s="158"/>
      <c r="CCQ90" s="158"/>
      <c r="CCR90" s="158"/>
      <c r="CCS90" s="158"/>
      <c r="CCT90" s="158"/>
      <c r="CCU90" s="158"/>
      <c r="CCV90" s="158"/>
      <c r="CCW90" s="158"/>
      <c r="CCX90" s="158"/>
      <c r="CCY90" s="158"/>
      <c r="CCZ90" s="158"/>
      <c r="CDA90" s="158"/>
      <c r="CDB90" s="158"/>
      <c r="CDC90" s="158"/>
      <c r="CDD90" s="158"/>
      <c r="CDE90" s="158"/>
      <c r="CDF90" s="158"/>
      <c r="CDG90" s="158"/>
      <c r="CDH90" s="158"/>
      <c r="CDI90" s="158"/>
      <c r="CDJ90" s="158"/>
      <c r="CDK90" s="158"/>
      <c r="CDL90" s="158"/>
      <c r="CDM90" s="158"/>
      <c r="CDN90" s="158"/>
      <c r="CDO90" s="158"/>
      <c r="CDP90" s="158"/>
      <c r="CDQ90" s="158"/>
      <c r="CDR90" s="158"/>
      <c r="CDS90" s="158"/>
      <c r="CDT90" s="158"/>
      <c r="CDU90" s="158"/>
      <c r="CDV90" s="158"/>
      <c r="CDW90" s="158"/>
      <c r="CDX90" s="158"/>
      <c r="CDY90" s="158"/>
      <c r="CDZ90" s="158"/>
      <c r="CEA90" s="158"/>
      <c r="CEB90" s="158"/>
      <c r="CEC90" s="158"/>
      <c r="CED90" s="158"/>
      <c r="CEE90" s="158"/>
      <c r="CEF90" s="158"/>
      <c r="CEG90" s="158"/>
      <c r="CEH90" s="158"/>
      <c r="CEI90" s="158"/>
      <c r="CEJ90" s="158"/>
      <c r="CEK90" s="158"/>
      <c r="CEL90" s="158"/>
      <c r="CEM90" s="158"/>
      <c r="CEN90" s="158"/>
      <c r="CEO90" s="158"/>
      <c r="CEP90" s="158"/>
      <c r="CEQ90" s="158"/>
      <c r="CER90" s="158"/>
      <c r="CES90" s="158"/>
      <c r="CET90" s="158"/>
      <c r="CEU90" s="158"/>
      <c r="CEV90" s="158"/>
      <c r="CEW90" s="158"/>
      <c r="CEX90" s="158"/>
      <c r="CEY90" s="158"/>
      <c r="CEZ90" s="158"/>
      <c r="CFA90" s="158"/>
      <c r="CFB90" s="158"/>
      <c r="CFC90" s="158"/>
      <c r="CFD90" s="158"/>
      <c r="CFE90" s="158"/>
      <c r="CFF90" s="158"/>
      <c r="CFG90" s="158"/>
      <c r="CFH90" s="158"/>
      <c r="CFI90" s="158"/>
      <c r="CFJ90" s="158"/>
      <c r="CFK90" s="158"/>
      <c r="CFL90" s="158"/>
      <c r="CFM90" s="158"/>
      <c r="CFN90" s="158"/>
      <c r="CFO90" s="158"/>
      <c r="CFP90" s="158"/>
      <c r="CFQ90" s="158"/>
      <c r="CFR90" s="158"/>
      <c r="CFS90" s="158"/>
      <c r="CFT90" s="158"/>
      <c r="CFU90" s="158"/>
      <c r="CFV90" s="158"/>
      <c r="CFW90" s="158"/>
      <c r="CFX90" s="158"/>
      <c r="CFY90" s="158"/>
      <c r="CFZ90" s="158"/>
      <c r="CGA90" s="158"/>
      <c r="CGB90" s="158"/>
      <c r="CGC90" s="158"/>
      <c r="CGD90" s="158"/>
      <c r="CGE90" s="158"/>
      <c r="CGF90" s="158"/>
      <c r="CGG90" s="158"/>
      <c r="CGH90" s="158"/>
      <c r="CGI90" s="158"/>
      <c r="CGJ90" s="158"/>
      <c r="CGK90" s="158"/>
      <c r="CGL90" s="158"/>
      <c r="CGM90" s="158"/>
      <c r="CGN90" s="158"/>
      <c r="CGO90" s="158"/>
      <c r="CGP90" s="158"/>
      <c r="CGQ90" s="158"/>
      <c r="CGR90" s="158"/>
      <c r="CGS90" s="158"/>
      <c r="CGT90" s="158"/>
      <c r="CGU90" s="158"/>
      <c r="CGV90" s="158"/>
      <c r="CGW90" s="158"/>
      <c r="CGX90" s="158"/>
      <c r="CGY90" s="158"/>
      <c r="CGZ90" s="158"/>
      <c r="CHA90" s="158"/>
      <c r="CHB90" s="158"/>
      <c r="CHC90" s="158"/>
      <c r="CHD90" s="158"/>
      <c r="CHE90" s="158"/>
      <c r="CHF90" s="158"/>
      <c r="CHG90" s="158"/>
      <c r="CHH90" s="158"/>
      <c r="CHI90" s="158"/>
      <c r="CHJ90" s="158"/>
      <c r="CHK90" s="158"/>
      <c r="CHL90" s="158"/>
      <c r="CHM90" s="158"/>
      <c r="CHN90" s="158"/>
      <c r="CHO90" s="158"/>
      <c r="CHP90" s="158"/>
      <c r="CHQ90" s="158"/>
      <c r="CHR90" s="158"/>
      <c r="CHS90" s="158"/>
      <c r="CHT90" s="158"/>
      <c r="CHU90" s="158"/>
      <c r="CHV90" s="158"/>
      <c r="CHW90" s="158"/>
      <c r="CHX90" s="158"/>
      <c r="CHY90" s="158"/>
      <c r="CHZ90" s="158"/>
      <c r="CIA90" s="158"/>
      <c r="CIB90" s="158"/>
      <c r="CIC90" s="158"/>
      <c r="CID90" s="158"/>
      <c r="CIE90" s="158"/>
      <c r="CIF90" s="158"/>
      <c r="CIG90" s="158"/>
      <c r="CIH90" s="158"/>
      <c r="CII90" s="158"/>
      <c r="CIJ90" s="158"/>
      <c r="CIK90" s="158"/>
      <c r="CIL90" s="158"/>
      <c r="CIM90" s="158"/>
      <c r="CIN90" s="158"/>
      <c r="CIO90" s="158"/>
      <c r="CIP90" s="158"/>
      <c r="CIQ90" s="158"/>
      <c r="CIR90" s="158"/>
      <c r="CIS90" s="158"/>
      <c r="CIT90" s="158"/>
      <c r="CIU90" s="158"/>
      <c r="CIV90" s="158"/>
      <c r="CIW90" s="158"/>
      <c r="CIX90" s="158"/>
      <c r="CIY90" s="158"/>
      <c r="CIZ90" s="158"/>
      <c r="CJA90" s="158"/>
      <c r="CJB90" s="158"/>
      <c r="CJC90" s="158"/>
      <c r="CJD90" s="158"/>
      <c r="CJE90" s="158"/>
      <c r="CJF90" s="158"/>
      <c r="CJG90" s="158"/>
      <c r="CJH90" s="158"/>
      <c r="CJI90" s="158"/>
      <c r="CJJ90" s="158"/>
      <c r="CJK90" s="158"/>
      <c r="CJL90" s="158"/>
      <c r="CJM90" s="158"/>
      <c r="CJN90" s="158"/>
      <c r="CJO90" s="158"/>
      <c r="CJP90" s="158"/>
      <c r="CJQ90" s="158"/>
      <c r="CJR90" s="158"/>
      <c r="CJS90" s="158"/>
      <c r="CJT90" s="158"/>
      <c r="CJU90" s="158"/>
      <c r="CJV90" s="158"/>
      <c r="CJW90" s="158"/>
      <c r="CJX90" s="158"/>
      <c r="CJY90" s="158"/>
      <c r="CJZ90" s="158"/>
      <c r="CKA90" s="158"/>
      <c r="CKB90" s="158"/>
      <c r="CKC90" s="158"/>
      <c r="CKD90" s="158"/>
      <c r="CKE90" s="158"/>
      <c r="CKF90" s="158"/>
      <c r="CKG90" s="158"/>
      <c r="CKH90" s="158"/>
      <c r="CKI90" s="158"/>
      <c r="CKJ90" s="158"/>
      <c r="CKK90" s="158"/>
      <c r="CKL90" s="158"/>
      <c r="CKM90" s="158"/>
      <c r="CKN90" s="158"/>
      <c r="CKO90" s="158"/>
      <c r="CKP90" s="158"/>
      <c r="CKQ90" s="158"/>
      <c r="CKR90" s="158"/>
      <c r="CKS90" s="158"/>
      <c r="CKT90" s="158"/>
      <c r="CKU90" s="158"/>
      <c r="CKV90" s="158"/>
      <c r="CKW90" s="158"/>
      <c r="CKX90" s="158"/>
      <c r="CKY90" s="158"/>
      <c r="CKZ90" s="158"/>
      <c r="CLA90" s="158"/>
      <c r="CLB90" s="158"/>
      <c r="CLC90" s="158"/>
      <c r="CLD90" s="158"/>
      <c r="CLE90" s="158"/>
      <c r="CLF90" s="158"/>
      <c r="CLG90" s="158"/>
      <c r="CLH90" s="158"/>
      <c r="CLI90" s="158"/>
      <c r="CLJ90" s="158"/>
      <c r="CLK90" s="158"/>
      <c r="CLL90" s="158"/>
      <c r="CLM90" s="158"/>
      <c r="CLN90" s="158"/>
      <c r="CLO90" s="158"/>
      <c r="CLP90" s="158"/>
      <c r="CLQ90" s="158"/>
      <c r="CLR90" s="158"/>
      <c r="CLS90" s="158"/>
      <c r="CLT90" s="158"/>
      <c r="CLU90" s="158"/>
      <c r="CLV90" s="158"/>
      <c r="CLW90" s="158"/>
      <c r="CLX90" s="158"/>
      <c r="CLY90" s="158"/>
      <c r="CLZ90" s="158"/>
      <c r="CMA90" s="158"/>
      <c r="CMB90" s="158"/>
      <c r="CMC90" s="158"/>
      <c r="CMD90" s="158"/>
      <c r="CME90" s="158"/>
      <c r="CMF90" s="158"/>
      <c r="CMG90" s="158"/>
      <c r="CMH90" s="158"/>
      <c r="CMI90" s="158"/>
      <c r="CMJ90" s="158"/>
      <c r="CMK90" s="158"/>
      <c r="CML90" s="158"/>
      <c r="CMM90" s="158"/>
      <c r="CMN90" s="158"/>
      <c r="CMO90" s="158"/>
      <c r="CMP90" s="158"/>
      <c r="CMQ90" s="158"/>
      <c r="CMR90" s="158"/>
      <c r="CMS90" s="158"/>
      <c r="CMT90" s="158"/>
      <c r="CMU90" s="158"/>
      <c r="CMV90" s="158"/>
      <c r="CMW90" s="158"/>
      <c r="CMX90" s="158"/>
      <c r="CMY90" s="158"/>
      <c r="CMZ90" s="158"/>
      <c r="CNA90" s="158"/>
      <c r="CNB90" s="158"/>
      <c r="CNC90" s="158"/>
      <c r="CND90" s="158"/>
      <c r="CNE90" s="158"/>
      <c r="CNF90" s="158"/>
      <c r="CNG90" s="158"/>
      <c r="CNH90" s="158"/>
      <c r="CNI90" s="158"/>
      <c r="CNJ90" s="158"/>
      <c r="CNK90" s="158"/>
      <c r="CNL90" s="158"/>
      <c r="CNM90" s="158"/>
      <c r="CNN90" s="158"/>
      <c r="CNO90" s="158"/>
      <c r="CNP90" s="158"/>
      <c r="CNQ90" s="158"/>
      <c r="CNR90" s="158"/>
      <c r="CNS90" s="158"/>
      <c r="CNT90" s="158"/>
      <c r="CNU90" s="158"/>
      <c r="CNV90" s="158"/>
      <c r="CNW90" s="158"/>
      <c r="CNX90" s="158"/>
      <c r="CNY90" s="158"/>
      <c r="CNZ90" s="158"/>
      <c r="COA90" s="158"/>
      <c r="COB90" s="158"/>
      <c r="COC90" s="158"/>
      <c r="COD90" s="158"/>
      <c r="COE90" s="158"/>
      <c r="COF90" s="158"/>
      <c r="COG90" s="158"/>
      <c r="COH90" s="158"/>
      <c r="COI90" s="158"/>
      <c r="COJ90" s="158"/>
      <c r="COK90" s="158"/>
      <c r="COL90" s="158"/>
      <c r="COM90" s="158"/>
      <c r="CON90" s="158"/>
      <c r="COO90" s="158"/>
      <c r="COP90" s="158"/>
      <c r="COQ90" s="158"/>
      <c r="COR90" s="158"/>
      <c r="COS90" s="158"/>
      <c r="COT90" s="158"/>
      <c r="COU90" s="158"/>
      <c r="COV90" s="158"/>
      <c r="COW90" s="158"/>
      <c r="COX90" s="158"/>
      <c r="COY90" s="158"/>
      <c r="COZ90" s="158"/>
      <c r="CPA90" s="158"/>
      <c r="CPB90" s="158"/>
      <c r="CPC90" s="158"/>
      <c r="CPD90" s="158"/>
      <c r="CPE90" s="158"/>
      <c r="CPF90" s="158"/>
      <c r="CPG90" s="158"/>
      <c r="CPH90" s="158"/>
      <c r="CPI90" s="158"/>
      <c r="CPJ90" s="158"/>
      <c r="CPK90" s="158"/>
      <c r="CPL90" s="158"/>
      <c r="CPM90" s="158"/>
      <c r="CPN90" s="158"/>
      <c r="CPO90" s="158"/>
      <c r="CPP90" s="158"/>
      <c r="CPQ90" s="158"/>
      <c r="CPR90" s="158"/>
      <c r="CPS90" s="158"/>
      <c r="CPT90" s="158"/>
      <c r="CPU90" s="158"/>
      <c r="CPV90" s="158"/>
      <c r="CPW90" s="158"/>
      <c r="CPX90" s="158"/>
      <c r="CPY90" s="158"/>
      <c r="CPZ90" s="158"/>
      <c r="CQA90" s="158"/>
      <c r="CQB90" s="158"/>
      <c r="CQC90" s="158"/>
      <c r="CQD90" s="158"/>
      <c r="CQE90" s="158"/>
      <c r="CQF90" s="158"/>
      <c r="CQG90" s="158"/>
      <c r="CQH90" s="158"/>
      <c r="CQI90" s="158"/>
      <c r="CQJ90" s="158"/>
      <c r="CQK90" s="158"/>
      <c r="CQL90" s="158"/>
      <c r="CQM90" s="158"/>
      <c r="CQN90" s="158"/>
      <c r="CQO90" s="158"/>
      <c r="CQP90" s="158"/>
      <c r="CQQ90" s="158"/>
      <c r="CQR90" s="158"/>
      <c r="CQS90" s="158"/>
      <c r="CQT90" s="158"/>
      <c r="CQU90" s="158"/>
      <c r="CQV90" s="158"/>
      <c r="CQW90" s="158"/>
      <c r="CQX90" s="158"/>
      <c r="CQY90" s="158"/>
      <c r="CQZ90" s="158"/>
      <c r="CRA90" s="158"/>
      <c r="CRB90" s="158"/>
      <c r="CRC90" s="158"/>
      <c r="CRD90" s="158"/>
      <c r="CRE90" s="158"/>
      <c r="CRF90" s="158"/>
      <c r="CRG90" s="158"/>
      <c r="CRH90" s="158"/>
      <c r="CRI90" s="158"/>
      <c r="CRJ90" s="158"/>
      <c r="CRK90" s="158"/>
      <c r="CRL90" s="158"/>
      <c r="CRM90" s="158"/>
      <c r="CRN90" s="158"/>
      <c r="CRO90" s="158"/>
      <c r="CRP90" s="158"/>
      <c r="CRQ90" s="158"/>
      <c r="CRR90" s="158"/>
      <c r="CRS90" s="158"/>
      <c r="CRT90" s="158"/>
      <c r="CRU90" s="158"/>
      <c r="CRV90" s="158"/>
      <c r="CRW90" s="158"/>
      <c r="CRX90" s="158"/>
      <c r="CRY90" s="158"/>
      <c r="CRZ90" s="158"/>
      <c r="CSA90" s="158"/>
      <c r="CSB90" s="158"/>
      <c r="CSC90" s="158"/>
      <c r="CSD90" s="158"/>
      <c r="CSE90" s="158"/>
      <c r="CSF90" s="158"/>
      <c r="CSG90" s="158"/>
      <c r="CSH90" s="158"/>
      <c r="CSI90" s="158"/>
      <c r="CSJ90" s="158"/>
      <c r="CSK90" s="158"/>
      <c r="CSL90" s="158"/>
      <c r="CSM90" s="158"/>
      <c r="CSN90" s="158"/>
      <c r="CSO90" s="158"/>
      <c r="CSP90" s="158"/>
      <c r="CSQ90" s="158"/>
      <c r="CSR90" s="158"/>
      <c r="CSS90" s="158"/>
      <c r="CST90" s="158"/>
      <c r="CSU90" s="158"/>
      <c r="CSV90" s="158"/>
      <c r="CSW90" s="158"/>
      <c r="CSX90" s="158"/>
      <c r="CSY90" s="158"/>
      <c r="CSZ90" s="158"/>
      <c r="CTA90" s="158"/>
      <c r="CTB90" s="158"/>
      <c r="CTC90" s="158"/>
      <c r="CTD90" s="158"/>
      <c r="CTE90" s="158"/>
      <c r="CTF90" s="158"/>
      <c r="CTG90" s="158"/>
      <c r="CTH90" s="158"/>
      <c r="CTI90" s="158"/>
      <c r="CTJ90" s="158"/>
      <c r="CTK90" s="158"/>
      <c r="CTL90" s="158"/>
      <c r="CTM90" s="158"/>
      <c r="CTN90" s="158"/>
      <c r="CTO90" s="158"/>
      <c r="CTP90" s="158"/>
      <c r="CTQ90" s="158"/>
      <c r="CTR90" s="158"/>
      <c r="CTS90" s="158"/>
      <c r="CTT90" s="158"/>
      <c r="CTU90" s="158"/>
      <c r="CTV90" s="158"/>
      <c r="CTW90" s="158"/>
      <c r="CTX90" s="158"/>
      <c r="CTY90" s="158"/>
      <c r="CTZ90" s="158"/>
      <c r="CUA90" s="158"/>
      <c r="CUB90" s="158"/>
      <c r="CUC90" s="158"/>
      <c r="CUD90" s="158"/>
      <c r="CUE90" s="158"/>
      <c r="CUF90" s="158"/>
      <c r="CUG90" s="158"/>
      <c r="CUH90" s="158"/>
      <c r="CUI90" s="158"/>
      <c r="CUJ90" s="158"/>
      <c r="CUK90" s="158"/>
      <c r="CUL90" s="158"/>
      <c r="CUM90" s="158"/>
      <c r="CUN90" s="158"/>
      <c r="CUO90" s="158"/>
      <c r="CUP90" s="158"/>
      <c r="CUQ90" s="158"/>
      <c r="CUR90" s="158"/>
      <c r="CUS90" s="158"/>
      <c r="CUT90" s="158"/>
      <c r="CUU90" s="158"/>
      <c r="CUV90" s="158"/>
      <c r="CUW90" s="158"/>
      <c r="CUX90" s="158"/>
      <c r="CUY90" s="158"/>
      <c r="CUZ90" s="158"/>
      <c r="CVA90" s="158"/>
      <c r="CVB90" s="158"/>
      <c r="CVC90" s="158"/>
      <c r="CVD90" s="158"/>
      <c r="CVE90" s="158"/>
      <c r="CVF90" s="158"/>
      <c r="CVG90" s="158"/>
      <c r="CVH90" s="158"/>
      <c r="CVI90" s="158"/>
      <c r="CVJ90" s="158"/>
      <c r="CVK90" s="158"/>
      <c r="CVL90" s="158"/>
      <c r="CVM90" s="158"/>
      <c r="CVN90" s="158"/>
      <c r="CVO90" s="158"/>
      <c r="CVP90" s="158"/>
      <c r="CVQ90" s="158"/>
      <c r="CVR90" s="158"/>
      <c r="CVS90" s="158"/>
      <c r="CVT90" s="158"/>
      <c r="CVU90" s="158"/>
      <c r="CVV90" s="158"/>
      <c r="CVW90" s="158"/>
      <c r="CVX90" s="158"/>
      <c r="CVY90" s="158"/>
      <c r="CVZ90" s="158"/>
      <c r="CWA90" s="158"/>
      <c r="CWB90" s="158"/>
      <c r="CWC90" s="158"/>
      <c r="CWD90" s="158"/>
      <c r="CWE90" s="158"/>
      <c r="CWF90" s="158"/>
      <c r="CWG90" s="158"/>
      <c r="CWH90" s="158"/>
      <c r="CWI90" s="158"/>
      <c r="CWJ90" s="158"/>
      <c r="CWK90" s="158"/>
      <c r="CWL90" s="158"/>
      <c r="CWM90" s="158"/>
      <c r="CWN90" s="158"/>
      <c r="CWO90" s="158"/>
      <c r="CWP90" s="158"/>
      <c r="CWQ90" s="158"/>
      <c r="CWR90" s="158"/>
      <c r="CWS90" s="158"/>
      <c r="CWT90" s="158"/>
      <c r="CWU90" s="158"/>
      <c r="CWV90" s="158"/>
      <c r="CWW90" s="158"/>
      <c r="CWX90" s="158"/>
      <c r="CWY90" s="158"/>
      <c r="CWZ90" s="158"/>
      <c r="CXA90" s="158"/>
      <c r="CXB90" s="158"/>
      <c r="CXC90" s="158"/>
      <c r="CXD90" s="158"/>
      <c r="CXE90" s="158"/>
      <c r="CXF90" s="158"/>
      <c r="CXG90" s="158"/>
      <c r="CXH90" s="158"/>
      <c r="CXI90" s="158"/>
      <c r="CXJ90" s="158"/>
      <c r="CXK90" s="158"/>
      <c r="CXL90" s="158"/>
      <c r="CXM90" s="158"/>
      <c r="CXN90" s="158"/>
      <c r="CXO90" s="158"/>
      <c r="CXP90" s="158"/>
      <c r="CXQ90" s="158"/>
      <c r="CXR90" s="158"/>
      <c r="CXS90" s="158"/>
      <c r="CXT90" s="158"/>
      <c r="CXU90" s="158"/>
      <c r="CXV90" s="158"/>
      <c r="CXW90" s="158"/>
      <c r="CXX90" s="158"/>
      <c r="CXY90" s="158"/>
      <c r="CXZ90" s="158"/>
      <c r="CYA90" s="158"/>
      <c r="CYB90" s="158"/>
      <c r="CYC90" s="158"/>
      <c r="CYD90" s="158"/>
      <c r="CYE90" s="158"/>
      <c r="CYF90" s="158"/>
      <c r="CYG90" s="158"/>
      <c r="CYH90" s="158"/>
      <c r="CYI90" s="158"/>
      <c r="CYJ90" s="158"/>
      <c r="CYK90" s="158"/>
      <c r="CYL90" s="158"/>
      <c r="CYM90" s="158"/>
      <c r="CYN90" s="158"/>
      <c r="CYO90" s="158"/>
      <c r="CYP90" s="158"/>
      <c r="CYQ90" s="158"/>
      <c r="CYR90" s="158"/>
      <c r="CYS90" s="158"/>
      <c r="CYT90" s="158"/>
      <c r="CYU90" s="158"/>
      <c r="CYV90" s="158"/>
      <c r="CYW90" s="158"/>
      <c r="CYX90" s="158"/>
      <c r="CYY90" s="158"/>
      <c r="CYZ90" s="158"/>
      <c r="CZA90" s="158"/>
      <c r="CZB90" s="158"/>
      <c r="CZC90" s="158"/>
      <c r="CZD90" s="158"/>
      <c r="CZE90" s="158"/>
      <c r="CZF90" s="158"/>
      <c r="CZG90" s="158"/>
      <c r="CZH90" s="158"/>
      <c r="CZI90" s="158"/>
      <c r="CZJ90" s="158"/>
      <c r="CZK90" s="158"/>
      <c r="CZL90" s="158"/>
      <c r="CZM90" s="158"/>
      <c r="CZN90" s="158"/>
      <c r="CZO90" s="158"/>
      <c r="CZP90" s="158"/>
      <c r="CZQ90" s="158"/>
      <c r="CZR90" s="158"/>
      <c r="CZS90" s="158"/>
      <c r="CZT90" s="158"/>
      <c r="CZU90" s="158"/>
      <c r="CZV90" s="158"/>
      <c r="CZW90" s="158"/>
      <c r="CZX90" s="158"/>
      <c r="CZY90" s="158"/>
      <c r="CZZ90" s="158"/>
      <c r="DAA90" s="158"/>
      <c r="DAB90" s="158"/>
      <c r="DAC90" s="158"/>
      <c r="DAD90" s="158"/>
      <c r="DAE90" s="158"/>
      <c r="DAF90" s="158"/>
      <c r="DAG90" s="158"/>
      <c r="DAH90" s="158"/>
      <c r="DAI90" s="158"/>
      <c r="DAJ90" s="158"/>
      <c r="DAK90" s="158"/>
      <c r="DAL90" s="158"/>
      <c r="DAM90" s="158"/>
      <c r="DAN90" s="158"/>
      <c r="DAO90" s="158"/>
      <c r="DAP90" s="158"/>
      <c r="DAQ90" s="158"/>
      <c r="DAR90" s="158"/>
      <c r="DAS90" s="158"/>
      <c r="DAT90" s="158"/>
      <c r="DAU90" s="158"/>
      <c r="DAV90" s="158"/>
      <c r="DAW90" s="158"/>
      <c r="DAX90" s="158"/>
      <c r="DAY90" s="158"/>
      <c r="DAZ90" s="158"/>
      <c r="DBA90" s="158"/>
      <c r="DBB90" s="158"/>
      <c r="DBC90" s="158"/>
      <c r="DBD90" s="158"/>
      <c r="DBE90" s="158"/>
      <c r="DBF90" s="158"/>
      <c r="DBG90" s="158"/>
      <c r="DBH90" s="158"/>
      <c r="DBI90" s="158"/>
      <c r="DBJ90" s="158"/>
      <c r="DBK90" s="158"/>
      <c r="DBL90" s="158"/>
      <c r="DBM90" s="158"/>
      <c r="DBN90" s="158"/>
      <c r="DBO90" s="158"/>
      <c r="DBP90" s="158"/>
      <c r="DBQ90" s="158"/>
      <c r="DBR90" s="158"/>
      <c r="DBS90" s="158"/>
      <c r="DBT90" s="158"/>
      <c r="DBU90" s="158"/>
      <c r="DBV90" s="158"/>
      <c r="DBW90" s="158"/>
      <c r="DBX90" s="158"/>
      <c r="DBY90" s="158"/>
      <c r="DBZ90" s="158"/>
      <c r="DCA90" s="158"/>
      <c r="DCB90" s="158"/>
      <c r="DCC90" s="158"/>
      <c r="DCD90" s="158"/>
      <c r="DCE90" s="158"/>
      <c r="DCF90" s="158"/>
      <c r="DCG90" s="158"/>
      <c r="DCH90" s="158"/>
      <c r="DCI90" s="158"/>
      <c r="DCJ90" s="158"/>
      <c r="DCK90" s="158"/>
      <c r="DCL90" s="158"/>
      <c r="DCM90" s="158"/>
      <c r="DCN90" s="158"/>
      <c r="DCO90" s="158"/>
      <c r="DCP90" s="158"/>
      <c r="DCQ90" s="158"/>
      <c r="DCR90" s="158"/>
      <c r="DCS90" s="158"/>
      <c r="DCT90" s="158"/>
      <c r="DCU90" s="158"/>
      <c r="DCV90" s="158"/>
      <c r="DCW90" s="158"/>
      <c r="DCX90" s="158"/>
      <c r="DCY90" s="158"/>
      <c r="DCZ90" s="158"/>
      <c r="DDA90" s="158"/>
      <c r="DDB90" s="158"/>
      <c r="DDC90" s="158"/>
      <c r="DDD90" s="158"/>
      <c r="DDE90" s="158"/>
      <c r="DDF90" s="158"/>
      <c r="DDG90" s="158"/>
      <c r="DDH90" s="158"/>
      <c r="DDI90" s="158"/>
      <c r="DDJ90" s="158"/>
      <c r="DDK90" s="158"/>
      <c r="DDL90" s="158"/>
      <c r="DDM90" s="158"/>
      <c r="DDN90" s="158"/>
      <c r="DDO90" s="158"/>
      <c r="DDP90" s="158"/>
      <c r="DDQ90" s="158"/>
      <c r="DDR90" s="158"/>
      <c r="DDS90" s="158"/>
      <c r="DDT90" s="158"/>
      <c r="DDU90" s="158"/>
      <c r="DDV90" s="158"/>
      <c r="DDW90" s="158"/>
      <c r="DDX90" s="158"/>
      <c r="DDY90" s="158"/>
      <c r="DDZ90" s="158"/>
      <c r="DEA90" s="158"/>
      <c r="DEB90" s="158"/>
      <c r="DEC90" s="158"/>
      <c r="DED90" s="158"/>
      <c r="DEE90" s="158"/>
      <c r="DEF90" s="158"/>
      <c r="DEG90" s="158"/>
      <c r="DEH90" s="158"/>
      <c r="DEI90" s="158"/>
      <c r="DEJ90" s="158"/>
      <c r="DEK90" s="158"/>
      <c r="DEL90" s="158"/>
      <c r="DEM90" s="158"/>
      <c r="DEN90" s="158"/>
      <c r="DEO90" s="158"/>
      <c r="DEP90" s="158"/>
      <c r="DEQ90" s="158"/>
      <c r="DER90" s="158"/>
      <c r="DES90" s="158"/>
      <c r="DET90" s="158"/>
      <c r="DEU90" s="158"/>
      <c r="DEV90" s="158"/>
      <c r="DEW90" s="158"/>
      <c r="DEX90" s="158"/>
      <c r="DEY90" s="158"/>
      <c r="DEZ90" s="158"/>
      <c r="DFA90" s="158"/>
      <c r="DFB90" s="158"/>
      <c r="DFC90" s="158"/>
      <c r="DFD90" s="158"/>
      <c r="DFE90" s="158"/>
      <c r="DFF90" s="158"/>
      <c r="DFG90" s="158"/>
      <c r="DFH90" s="158"/>
      <c r="DFI90" s="158"/>
      <c r="DFJ90" s="158"/>
      <c r="DFK90" s="158"/>
      <c r="DFL90" s="158"/>
      <c r="DFM90" s="158"/>
      <c r="DFN90" s="158"/>
      <c r="DFO90" s="158"/>
      <c r="DFP90" s="158"/>
      <c r="DFQ90" s="158"/>
      <c r="DFR90" s="158"/>
      <c r="DFS90" s="158"/>
      <c r="DFT90" s="158"/>
      <c r="DFU90" s="158"/>
      <c r="DFV90" s="158"/>
      <c r="DFW90" s="158"/>
      <c r="DFX90" s="158"/>
      <c r="DFY90" s="158"/>
      <c r="DFZ90" s="158"/>
      <c r="DGA90" s="158"/>
      <c r="DGB90" s="158"/>
      <c r="DGC90" s="158"/>
      <c r="DGD90" s="158"/>
      <c r="DGE90" s="158"/>
      <c r="DGF90" s="158"/>
      <c r="DGG90" s="158"/>
      <c r="DGH90" s="158"/>
      <c r="DGI90" s="158"/>
      <c r="DGJ90" s="158"/>
      <c r="DGK90" s="158"/>
      <c r="DGL90" s="158"/>
      <c r="DGM90" s="158"/>
      <c r="DGN90" s="158"/>
      <c r="DGO90" s="158"/>
      <c r="DGP90" s="158"/>
      <c r="DGQ90" s="158"/>
      <c r="DGR90" s="158"/>
      <c r="DGS90" s="158"/>
      <c r="DGT90" s="158"/>
      <c r="DGU90" s="158"/>
      <c r="DGV90" s="158"/>
      <c r="DGW90" s="158"/>
      <c r="DGX90" s="158"/>
      <c r="DGY90" s="158"/>
      <c r="DGZ90" s="158"/>
      <c r="DHA90" s="158"/>
      <c r="DHB90" s="158"/>
      <c r="DHC90" s="158"/>
      <c r="DHD90" s="158"/>
      <c r="DHE90" s="158"/>
      <c r="DHF90" s="158"/>
      <c r="DHG90" s="158"/>
      <c r="DHH90" s="158"/>
      <c r="DHI90" s="158"/>
      <c r="DHJ90" s="158"/>
      <c r="DHK90" s="158"/>
      <c r="DHL90" s="158"/>
      <c r="DHM90" s="158"/>
      <c r="DHN90" s="158"/>
      <c r="DHO90" s="158"/>
      <c r="DHP90" s="158"/>
      <c r="DHQ90" s="158"/>
      <c r="DHR90" s="158"/>
      <c r="DHS90" s="158"/>
      <c r="DHT90" s="158"/>
      <c r="DHU90" s="158"/>
      <c r="DHV90" s="158"/>
      <c r="DHW90" s="158"/>
      <c r="DHX90" s="158"/>
      <c r="DHY90" s="158"/>
      <c r="DHZ90" s="158"/>
      <c r="DIA90" s="158"/>
      <c r="DIB90" s="158"/>
      <c r="DIC90" s="158"/>
      <c r="DID90" s="158"/>
      <c r="DIE90" s="158"/>
      <c r="DIF90" s="158"/>
      <c r="DIG90" s="158"/>
      <c r="DIH90" s="158"/>
      <c r="DII90" s="158"/>
      <c r="DIJ90" s="158"/>
      <c r="DIK90" s="158"/>
      <c r="DIL90" s="158"/>
      <c r="DIM90" s="158"/>
      <c r="DIN90" s="158"/>
      <c r="DIO90" s="158"/>
      <c r="DIP90" s="158"/>
      <c r="DIQ90" s="158"/>
      <c r="DIR90" s="158"/>
      <c r="DIS90" s="158"/>
      <c r="DIT90" s="158"/>
      <c r="DIU90" s="158"/>
      <c r="DIV90" s="158"/>
      <c r="DIW90" s="158"/>
      <c r="DIX90" s="158"/>
      <c r="DIY90" s="158"/>
      <c r="DIZ90" s="158"/>
      <c r="DJA90" s="158"/>
      <c r="DJB90" s="158"/>
      <c r="DJC90" s="158"/>
      <c r="DJD90" s="158"/>
      <c r="DJE90" s="158"/>
      <c r="DJF90" s="158"/>
      <c r="DJG90" s="158"/>
      <c r="DJH90" s="158"/>
      <c r="DJI90" s="158"/>
      <c r="DJJ90" s="158"/>
      <c r="DJK90" s="158"/>
      <c r="DJL90" s="158"/>
      <c r="DJM90" s="158"/>
      <c r="DJN90" s="158"/>
      <c r="DJO90" s="158"/>
      <c r="DJP90" s="158"/>
      <c r="DJQ90" s="158"/>
      <c r="DJR90" s="158"/>
      <c r="DJS90" s="158"/>
      <c r="DJT90" s="158"/>
      <c r="DJU90" s="158"/>
      <c r="DJV90" s="158"/>
      <c r="DJW90" s="158"/>
      <c r="DJX90" s="158"/>
      <c r="DJY90" s="158"/>
      <c r="DJZ90" s="158"/>
      <c r="DKA90" s="158"/>
      <c r="DKB90" s="158"/>
      <c r="DKC90" s="158"/>
      <c r="DKD90" s="158"/>
      <c r="DKE90" s="158"/>
      <c r="DKF90" s="158"/>
      <c r="DKG90" s="158"/>
      <c r="DKH90" s="158"/>
      <c r="DKI90" s="158"/>
      <c r="DKJ90" s="158"/>
      <c r="DKK90" s="158"/>
      <c r="DKL90" s="158"/>
      <c r="DKM90" s="158"/>
      <c r="DKN90" s="158"/>
      <c r="DKO90" s="158"/>
      <c r="DKP90" s="158"/>
      <c r="DKQ90" s="158"/>
      <c r="DKR90" s="158"/>
      <c r="DKS90" s="158"/>
      <c r="DKT90" s="158"/>
      <c r="DKU90" s="158"/>
      <c r="DKV90" s="158"/>
      <c r="DKW90" s="158"/>
      <c r="DKX90" s="158"/>
      <c r="DKY90" s="158"/>
      <c r="DKZ90" s="158"/>
      <c r="DLA90" s="158"/>
      <c r="DLB90" s="158"/>
      <c r="DLC90" s="158"/>
      <c r="DLD90" s="158"/>
      <c r="DLE90" s="158"/>
      <c r="DLF90" s="158"/>
      <c r="DLG90" s="158"/>
      <c r="DLH90" s="158"/>
      <c r="DLI90" s="158"/>
      <c r="DLJ90" s="158"/>
      <c r="DLK90" s="158"/>
      <c r="DLL90" s="158"/>
      <c r="DLM90" s="158"/>
      <c r="DLN90" s="158"/>
      <c r="DLO90" s="158"/>
      <c r="DLP90" s="158"/>
      <c r="DLQ90" s="158"/>
      <c r="DLR90" s="158"/>
      <c r="DLS90" s="158"/>
      <c r="DLT90" s="158"/>
      <c r="DLU90" s="158"/>
      <c r="DLV90" s="158"/>
      <c r="DLW90" s="158"/>
      <c r="DLX90" s="158"/>
      <c r="DLY90" s="158"/>
      <c r="DLZ90" s="158"/>
      <c r="DMA90" s="158"/>
      <c r="DMB90" s="158"/>
      <c r="DMC90" s="158"/>
      <c r="DMD90" s="158"/>
      <c r="DME90" s="158"/>
      <c r="DMF90" s="158"/>
      <c r="DMG90" s="158"/>
      <c r="DMH90" s="158"/>
      <c r="DMI90" s="158"/>
      <c r="DMJ90" s="158"/>
      <c r="DMK90" s="158"/>
      <c r="DML90" s="158"/>
      <c r="DMM90" s="158"/>
      <c r="DMN90" s="158"/>
      <c r="DMO90" s="158"/>
      <c r="DMP90" s="158"/>
      <c r="DMQ90" s="158"/>
      <c r="DMR90" s="158"/>
      <c r="DMS90" s="158"/>
      <c r="DMT90" s="158"/>
      <c r="DMU90" s="158"/>
      <c r="DMV90" s="158"/>
      <c r="DMW90" s="158"/>
      <c r="DMX90" s="158"/>
      <c r="DMY90" s="158"/>
      <c r="DMZ90" s="158"/>
      <c r="DNA90" s="158"/>
      <c r="DNB90" s="158"/>
      <c r="DNC90" s="158"/>
      <c r="DND90" s="158"/>
      <c r="DNE90" s="158"/>
      <c r="DNF90" s="158"/>
      <c r="DNG90" s="158"/>
      <c r="DNH90" s="158"/>
      <c r="DNI90" s="158"/>
      <c r="DNJ90" s="158"/>
      <c r="DNK90" s="158"/>
      <c r="DNL90" s="158"/>
      <c r="DNM90" s="158"/>
      <c r="DNN90" s="158"/>
      <c r="DNO90" s="158"/>
      <c r="DNP90" s="158"/>
      <c r="DNQ90" s="158"/>
      <c r="DNR90" s="158"/>
      <c r="DNS90" s="158"/>
      <c r="DNT90" s="158"/>
      <c r="DNU90" s="158"/>
      <c r="DNV90" s="158"/>
      <c r="DNW90" s="158"/>
      <c r="DNX90" s="158"/>
      <c r="DNY90" s="158"/>
      <c r="DNZ90" s="158"/>
      <c r="DOA90" s="158"/>
      <c r="DOB90" s="158"/>
      <c r="DOC90" s="158"/>
      <c r="DOD90" s="158"/>
      <c r="DOE90" s="158"/>
      <c r="DOF90" s="158"/>
      <c r="DOG90" s="158"/>
      <c r="DOH90" s="158"/>
      <c r="DOI90" s="158"/>
      <c r="DOJ90" s="158"/>
      <c r="DOK90" s="158"/>
      <c r="DOL90" s="158"/>
      <c r="DOM90" s="158"/>
      <c r="DON90" s="158"/>
      <c r="DOO90" s="158"/>
      <c r="DOP90" s="158"/>
      <c r="DOQ90" s="158"/>
      <c r="DOR90" s="158"/>
      <c r="DOS90" s="158"/>
      <c r="DOT90" s="158"/>
      <c r="DOU90" s="158"/>
      <c r="DOV90" s="158"/>
      <c r="DOW90" s="158"/>
      <c r="DOX90" s="158"/>
      <c r="DOY90" s="158"/>
      <c r="DOZ90" s="158"/>
      <c r="DPA90" s="158"/>
      <c r="DPB90" s="158"/>
      <c r="DPC90" s="158"/>
      <c r="DPD90" s="158"/>
      <c r="DPE90" s="158"/>
      <c r="DPF90" s="158"/>
      <c r="DPG90" s="158"/>
      <c r="DPH90" s="158"/>
      <c r="DPI90" s="158"/>
      <c r="DPJ90" s="158"/>
      <c r="DPK90" s="158"/>
      <c r="DPL90" s="158"/>
      <c r="DPM90" s="158"/>
      <c r="DPN90" s="158"/>
      <c r="DPO90" s="158"/>
      <c r="DPP90" s="158"/>
      <c r="DPQ90" s="158"/>
      <c r="DPR90" s="158"/>
      <c r="DPS90" s="158"/>
      <c r="DPT90" s="158"/>
      <c r="DPU90" s="158"/>
      <c r="DPV90" s="158"/>
      <c r="DPW90" s="158"/>
      <c r="DPX90" s="158"/>
      <c r="DPY90" s="158"/>
      <c r="DPZ90" s="158"/>
      <c r="DQA90" s="158"/>
      <c r="DQB90" s="158"/>
      <c r="DQC90" s="158"/>
      <c r="DQD90" s="158"/>
      <c r="DQE90" s="158"/>
      <c r="DQF90" s="158"/>
      <c r="DQG90" s="158"/>
      <c r="DQH90" s="158"/>
      <c r="DQI90" s="158"/>
      <c r="DQJ90" s="158"/>
      <c r="DQK90" s="158"/>
      <c r="DQL90" s="158"/>
      <c r="DQM90" s="158"/>
      <c r="DQN90" s="158"/>
      <c r="DQO90" s="158"/>
      <c r="DQP90" s="158"/>
      <c r="DQQ90" s="158"/>
      <c r="DQR90" s="158"/>
      <c r="DQS90" s="158"/>
      <c r="DQT90" s="158"/>
      <c r="DQU90" s="158"/>
      <c r="DQV90" s="158"/>
      <c r="DQW90" s="158"/>
      <c r="DQX90" s="158"/>
      <c r="DQY90" s="158"/>
      <c r="DQZ90" s="158"/>
      <c r="DRA90" s="158"/>
      <c r="DRB90" s="158"/>
      <c r="DRC90" s="158"/>
      <c r="DRD90" s="158"/>
      <c r="DRE90" s="158"/>
      <c r="DRF90" s="158"/>
      <c r="DRG90" s="158"/>
      <c r="DRH90" s="158"/>
      <c r="DRI90" s="158"/>
      <c r="DRJ90" s="158"/>
      <c r="DRK90" s="158"/>
      <c r="DRL90" s="158"/>
      <c r="DRM90" s="158"/>
      <c r="DRN90" s="158"/>
      <c r="DRO90" s="158"/>
      <c r="DRP90" s="158"/>
      <c r="DRQ90" s="158"/>
      <c r="DRR90" s="158"/>
      <c r="DRS90" s="158"/>
      <c r="DRT90" s="158"/>
      <c r="DRU90" s="158"/>
      <c r="DRV90" s="158"/>
      <c r="DRW90" s="158"/>
      <c r="DRX90" s="158"/>
      <c r="DRY90" s="158"/>
      <c r="DRZ90" s="158"/>
      <c r="DSA90" s="158"/>
      <c r="DSB90" s="158"/>
      <c r="DSC90" s="158"/>
      <c r="DSD90" s="158"/>
      <c r="DSE90" s="158"/>
      <c r="DSF90" s="158"/>
      <c r="DSG90" s="158"/>
      <c r="DSH90" s="158"/>
      <c r="DSI90" s="158"/>
      <c r="DSJ90" s="158"/>
      <c r="DSK90" s="158"/>
      <c r="DSL90" s="158"/>
      <c r="DSM90" s="158"/>
      <c r="DSN90" s="158"/>
      <c r="DSO90" s="158"/>
      <c r="DSP90" s="158"/>
      <c r="DSQ90" s="158"/>
      <c r="DSR90" s="158"/>
      <c r="DSS90" s="158"/>
      <c r="DST90" s="158"/>
      <c r="DSU90" s="158"/>
      <c r="DSV90" s="158"/>
      <c r="DSW90" s="158"/>
      <c r="DSX90" s="158"/>
      <c r="DSY90" s="158"/>
      <c r="DSZ90" s="158"/>
      <c r="DTA90" s="158"/>
      <c r="DTB90" s="158"/>
      <c r="DTC90" s="158"/>
      <c r="DTD90" s="158"/>
      <c r="DTE90" s="158"/>
      <c r="DTF90" s="158"/>
      <c r="DTG90" s="158"/>
      <c r="DTH90" s="158"/>
      <c r="DTI90" s="158"/>
      <c r="DTJ90" s="158"/>
      <c r="DTK90" s="158"/>
      <c r="DTL90" s="158"/>
      <c r="DTM90" s="158"/>
      <c r="DTN90" s="158"/>
      <c r="DTO90" s="158"/>
      <c r="DTP90" s="158"/>
      <c r="DTQ90" s="158"/>
      <c r="DTR90" s="158"/>
      <c r="DTS90" s="158"/>
      <c r="DTT90" s="158"/>
      <c r="DTU90" s="158"/>
      <c r="DTV90" s="158"/>
      <c r="DTW90" s="158"/>
      <c r="DTX90" s="158"/>
      <c r="DTY90" s="158"/>
      <c r="DTZ90" s="158"/>
      <c r="DUA90" s="158"/>
      <c r="DUB90" s="158"/>
      <c r="DUC90" s="158"/>
      <c r="DUD90" s="158"/>
      <c r="DUE90" s="158"/>
      <c r="DUF90" s="158"/>
      <c r="DUG90" s="158"/>
      <c r="DUH90" s="158"/>
      <c r="DUI90" s="158"/>
      <c r="DUJ90" s="158"/>
      <c r="DUK90" s="158"/>
      <c r="DUL90" s="158"/>
      <c r="DUM90" s="158"/>
      <c r="DUN90" s="158"/>
      <c r="DUO90" s="158"/>
      <c r="DUP90" s="158"/>
      <c r="DUQ90" s="158"/>
      <c r="DUR90" s="158"/>
      <c r="DUS90" s="158"/>
      <c r="DUT90" s="158"/>
      <c r="DUU90" s="158"/>
      <c r="DUV90" s="158"/>
      <c r="DUW90" s="158"/>
      <c r="DUX90" s="158"/>
      <c r="DUY90" s="158"/>
      <c r="DUZ90" s="158"/>
      <c r="DVA90" s="158"/>
      <c r="DVB90" s="158"/>
      <c r="DVC90" s="158"/>
      <c r="DVD90" s="158"/>
      <c r="DVE90" s="158"/>
      <c r="DVF90" s="158"/>
      <c r="DVG90" s="158"/>
      <c r="DVH90" s="158"/>
      <c r="DVI90" s="158"/>
      <c r="DVJ90" s="158"/>
      <c r="DVK90" s="158"/>
      <c r="DVL90" s="158"/>
      <c r="DVM90" s="158"/>
      <c r="DVN90" s="158"/>
      <c r="DVO90" s="158"/>
      <c r="DVP90" s="158"/>
      <c r="DVQ90" s="158"/>
      <c r="DVR90" s="158"/>
      <c r="DVS90" s="158"/>
      <c r="DVT90" s="158"/>
      <c r="DVU90" s="158"/>
      <c r="DVV90" s="158"/>
      <c r="DVW90" s="158"/>
      <c r="DVX90" s="158"/>
      <c r="DVY90" s="158"/>
      <c r="DVZ90" s="158"/>
      <c r="DWA90" s="158"/>
      <c r="DWB90" s="158"/>
      <c r="DWC90" s="158"/>
      <c r="DWD90" s="158"/>
      <c r="DWE90" s="158"/>
      <c r="DWF90" s="158"/>
      <c r="DWG90" s="158"/>
      <c r="DWH90" s="158"/>
      <c r="DWI90" s="158"/>
      <c r="DWJ90" s="158"/>
      <c r="DWK90" s="158"/>
      <c r="DWL90" s="158"/>
      <c r="DWM90" s="158"/>
      <c r="DWN90" s="158"/>
      <c r="DWO90" s="158"/>
      <c r="DWP90" s="158"/>
      <c r="DWQ90" s="158"/>
      <c r="DWR90" s="158"/>
      <c r="DWS90" s="158"/>
      <c r="DWT90" s="158"/>
      <c r="DWU90" s="158"/>
      <c r="DWV90" s="158"/>
      <c r="DWW90" s="158"/>
      <c r="DWX90" s="158"/>
      <c r="DWY90" s="158"/>
      <c r="DWZ90" s="158"/>
      <c r="DXA90" s="158"/>
      <c r="DXB90" s="158"/>
      <c r="DXC90" s="158"/>
      <c r="DXD90" s="158"/>
      <c r="DXE90" s="158"/>
      <c r="DXF90" s="158"/>
      <c r="DXG90" s="158"/>
      <c r="DXH90" s="158"/>
      <c r="DXI90" s="158"/>
      <c r="DXJ90" s="158"/>
      <c r="DXK90" s="158"/>
      <c r="DXL90" s="158"/>
      <c r="DXM90" s="158"/>
      <c r="DXN90" s="158"/>
      <c r="DXO90" s="158"/>
      <c r="DXP90" s="158"/>
      <c r="DXQ90" s="158"/>
      <c r="DXR90" s="158"/>
      <c r="DXS90" s="158"/>
      <c r="DXT90" s="158"/>
      <c r="DXU90" s="158"/>
      <c r="DXV90" s="158"/>
      <c r="DXW90" s="158"/>
      <c r="DXX90" s="158"/>
      <c r="DXY90" s="158"/>
      <c r="DXZ90" s="158"/>
      <c r="DYA90" s="158"/>
      <c r="DYB90" s="158"/>
      <c r="DYC90" s="158"/>
      <c r="DYD90" s="158"/>
      <c r="DYE90" s="158"/>
      <c r="DYF90" s="158"/>
      <c r="DYG90" s="158"/>
      <c r="DYH90" s="158"/>
      <c r="DYI90" s="158"/>
      <c r="DYJ90" s="158"/>
      <c r="DYK90" s="158"/>
      <c r="DYL90" s="158"/>
      <c r="DYM90" s="158"/>
      <c r="DYN90" s="158"/>
      <c r="DYO90" s="158"/>
      <c r="DYP90" s="158"/>
      <c r="DYQ90" s="158"/>
      <c r="DYR90" s="158"/>
      <c r="DYS90" s="158"/>
      <c r="DYT90" s="158"/>
      <c r="DYU90" s="158"/>
      <c r="DYV90" s="158"/>
      <c r="DYW90" s="158"/>
      <c r="DYX90" s="158"/>
      <c r="DYY90" s="158"/>
      <c r="DYZ90" s="158"/>
      <c r="DZA90" s="158"/>
      <c r="DZB90" s="158"/>
      <c r="DZC90" s="158"/>
      <c r="DZD90" s="158"/>
      <c r="DZE90" s="158"/>
      <c r="DZF90" s="158"/>
      <c r="DZG90" s="158"/>
      <c r="DZH90" s="158"/>
      <c r="DZI90" s="158"/>
      <c r="DZJ90" s="158"/>
      <c r="DZK90" s="158"/>
      <c r="DZL90" s="158"/>
      <c r="DZM90" s="158"/>
      <c r="DZN90" s="158"/>
      <c r="DZO90" s="158"/>
      <c r="DZP90" s="158"/>
      <c r="DZQ90" s="158"/>
      <c r="DZR90" s="158"/>
      <c r="DZS90" s="158"/>
      <c r="DZT90" s="158"/>
      <c r="DZU90" s="158"/>
      <c r="DZV90" s="158"/>
      <c r="DZW90" s="158"/>
      <c r="DZX90" s="158"/>
      <c r="DZY90" s="158"/>
      <c r="DZZ90" s="158"/>
      <c r="EAA90" s="158"/>
      <c r="EAB90" s="158"/>
      <c r="EAC90" s="158"/>
      <c r="EAD90" s="158"/>
      <c r="EAE90" s="158"/>
      <c r="EAF90" s="158"/>
      <c r="EAG90" s="158"/>
      <c r="EAH90" s="158"/>
      <c r="EAI90" s="158"/>
      <c r="EAJ90" s="158"/>
      <c r="EAK90" s="158"/>
      <c r="EAL90" s="158"/>
      <c r="EAM90" s="158"/>
      <c r="EAN90" s="158"/>
      <c r="EAO90" s="158"/>
      <c r="EAP90" s="158"/>
      <c r="EAQ90" s="158"/>
      <c r="EAR90" s="158"/>
      <c r="EAS90" s="158"/>
      <c r="EAT90" s="158"/>
      <c r="EAU90" s="158"/>
      <c r="EAV90" s="158"/>
      <c r="EAW90" s="158"/>
      <c r="EAX90" s="158"/>
      <c r="EAY90" s="158"/>
      <c r="EAZ90" s="158"/>
      <c r="EBA90" s="158"/>
      <c r="EBB90" s="158"/>
      <c r="EBC90" s="158"/>
      <c r="EBD90" s="158"/>
      <c r="EBE90" s="158"/>
      <c r="EBF90" s="158"/>
      <c r="EBG90" s="158"/>
      <c r="EBH90" s="158"/>
      <c r="EBI90" s="158"/>
      <c r="EBJ90" s="158"/>
      <c r="EBK90" s="158"/>
      <c r="EBL90" s="158"/>
      <c r="EBM90" s="158"/>
      <c r="EBN90" s="158"/>
      <c r="EBO90" s="158"/>
      <c r="EBP90" s="158"/>
      <c r="EBQ90" s="158"/>
      <c r="EBR90" s="158"/>
      <c r="EBS90" s="158"/>
      <c r="EBT90" s="158"/>
      <c r="EBU90" s="158"/>
      <c r="EBV90" s="158"/>
      <c r="EBW90" s="158"/>
      <c r="EBX90" s="158"/>
      <c r="EBY90" s="158"/>
      <c r="EBZ90" s="158"/>
      <c r="ECA90" s="158"/>
      <c r="ECB90" s="158"/>
      <c r="ECC90" s="158"/>
      <c r="ECD90" s="158"/>
      <c r="ECE90" s="158"/>
      <c r="ECF90" s="158"/>
      <c r="ECG90" s="158"/>
      <c r="ECH90" s="158"/>
      <c r="ECI90" s="158"/>
      <c r="ECJ90" s="158"/>
      <c r="ECK90" s="158"/>
      <c r="ECL90" s="158"/>
      <c r="ECM90" s="158"/>
      <c r="ECN90" s="158"/>
      <c r="ECO90" s="158"/>
      <c r="ECP90" s="158"/>
      <c r="ECQ90" s="158"/>
      <c r="ECR90" s="158"/>
      <c r="ECS90" s="158"/>
      <c r="ECT90" s="158"/>
      <c r="ECU90" s="158"/>
      <c r="ECV90" s="158"/>
      <c r="ECW90" s="158"/>
      <c r="ECX90" s="158"/>
      <c r="ECY90" s="158"/>
      <c r="ECZ90" s="158"/>
      <c r="EDA90" s="158"/>
      <c r="EDB90" s="158"/>
      <c r="EDC90" s="158"/>
      <c r="EDD90" s="158"/>
      <c r="EDE90" s="158"/>
      <c r="EDF90" s="158"/>
      <c r="EDG90" s="158"/>
      <c r="EDH90" s="158"/>
      <c r="EDI90" s="158"/>
      <c r="EDJ90" s="158"/>
      <c r="EDK90" s="158"/>
      <c r="EDL90" s="158"/>
      <c r="EDM90" s="158"/>
      <c r="EDN90" s="158"/>
      <c r="EDO90" s="158"/>
      <c r="EDP90" s="158"/>
      <c r="EDQ90" s="158"/>
      <c r="EDR90" s="158"/>
      <c r="EDS90" s="158"/>
      <c r="EDT90" s="158"/>
      <c r="EDU90" s="158"/>
      <c r="EDV90" s="158"/>
      <c r="EDW90" s="158"/>
      <c r="EDX90" s="158"/>
      <c r="EDY90" s="158"/>
      <c r="EDZ90" s="158"/>
      <c r="EEA90" s="158"/>
      <c r="EEB90" s="158"/>
      <c r="EEC90" s="158"/>
      <c r="EED90" s="158"/>
      <c r="EEE90" s="158"/>
      <c r="EEF90" s="158"/>
      <c r="EEG90" s="158"/>
      <c r="EEH90" s="158"/>
      <c r="EEI90" s="158"/>
      <c r="EEJ90" s="158"/>
      <c r="EEK90" s="158"/>
      <c r="EEL90" s="158"/>
      <c r="EEM90" s="158"/>
      <c r="EEN90" s="158"/>
      <c r="EEO90" s="158"/>
      <c r="EEP90" s="158"/>
      <c r="EEQ90" s="158"/>
      <c r="EER90" s="158"/>
      <c r="EES90" s="158"/>
      <c r="EET90" s="158"/>
      <c r="EEU90" s="158"/>
      <c r="EEV90" s="158"/>
      <c r="EEW90" s="158"/>
      <c r="EEX90" s="158"/>
      <c r="EEY90" s="158"/>
      <c r="EEZ90" s="158"/>
      <c r="EFA90" s="158"/>
      <c r="EFB90" s="158"/>
      <c r="EFC90" s="158"/>
      <c r="EFD90" s="158"/>
      <c r="EFE90" s="158"/>
      <c r="EFF90" s="158"/>
      <c r="EFG90" s="158"/>
      <c r="EFH90" s="158"/>
      <c r="EFI90" s="158"/>
      <c r="EFJ90" s="158"/>
      <c r="EFK90" s="158"/>
      <c r="EFL90" s="158"/>
      <c r="EFM90" s="158"/>
      <c r="EFN90" s="158"/>
      <c r="EFO90" s="158"/>
      <c r="EFP90" s="158"/>
      <c r="EFQ90" s="158"/>
      <c r="EFR90" s="158"/>
      <c r="EFS90" s="158"/>
      <c r="EFT90" s="158"/>
      <c r="EFU90" s="158"/>
      <c r="EFV90" s="158"/>
      <c r="EFW90" s="158"/>
      <c r="EFX90" s="158"/>
      <c r="EFY90" s="158"/>
      <c r="EFZ90" s="158"/>
      <c r="EGA90" s="158"/>
      <c r="EGB90" s="158"/>
      <c r="EGC90" s="158"/>
      <c r="EGD90" s="158"/>
      <c r="EGE90" s="158"/>
      <c r="EGF90" s="158"/>
      <c r="EGG90" s="158"/>
      <c r="EGH90" s="158"/>
      <c r="EGI90" s="158"/>
      <c r="EGJ90" s="158"/>
      <c r="EGK90" s="158"/>
      <c r="EGL90" s="158"/>
      <c r="EGM90" s="158"/>
      <c r="EGN90" s="158"/>
      <c r="EGO90" s="158"/>
      <c r="EGP90" s="158"/>
      <c r="EGQ90" s="158"/>
      <c r="EGR90" s="158"/>
      <c r="EGS90" s="158"/>
      <c r="EGT90" s="158"/>
      <c r="EGU90" s="158"/>
      <c r="EGV90" s="158"/>
      <c r="EGW90" s="158"/>
      <c r="EGX90" s="158"/>
      <c r="EGY90" s="158"/>
      <c r="EGZ90" s="158"/>
      <c r="EHA90" s="158"/>
      <c r="EHB90" s="158"/>
      <c r="EHC90" s="158"/>
      <c r="EHD90" s="158"/>
      <c r="EHE90" s="158"/>
      <c r="EHF90" s="158"/>
      <c r="EHG90" s="158"/>
      <c r="EHH90" s="158"/>
      <c r="EHI90" s="158"/>
      <c r="EHJ90" s="158"/>
      <c r="EHK90" s="158"/>
      <c r="EHL90" s="158"/>
      <c r="EHM90" s="158"/>
      <c r="EHN90" s="158"/>
      <c r="EHO90" s="158"/>
      <c r="EHP90" s="158"/>
      <c r="EHQ90" s="158"/>
      <c r="EHR90" s="158"/>
      <c r="EHS90" s="158"/>
      <c r="EHT90" s="158"/>
      <c r="EHU90" s="158"/>
      <c r="EHV90" s="158"/>
      <c r="EHW90" s="158"/>
      <c r="EHX90" s="158"/>
      <c r="EHY90" s="158"/>
      <c r="EHZ90" s="158"/>
      <c r="EIA90" s="158"/>
      <c r="EIB90" s="158"/>
      <c r="EIC90" s="158"/>
      <c r="EID90" s="158"/>
      <c r="EIE90" s="158"/>
      <c r="EIF90" s="158"/>
      <c r="EIG90" s="158"/>
      <c r="EIH90" s="158"/>
      <c r="EII90" s="158"/>
      <c r="EIJ90" s="158"/>
      <c r="EIK90" s="158"/>
      <c r="EIL90" s="158"/>
      <c r="EIM90" s="158"/>
      <c r="EIN90" s="158"/>
      <c r="EIO90" s="158"/>
      <c r="EIP90" s="158"/>
      <c r="EIQ90" s="158"/>
      <c r="EIR90" s="158"/>
      <c r="EIS90" s="158"/>
      <c r="EIT90" s="158"/>
      <c r="EIU90" s="158"/>
      <c r="EIV90" s="158"/>
      <c r="EIW90" s="158"/>
      <c r="EIX90" s="158"/>
      <c r="EIY90" s="158"/>
      <c r="EIZ90" s="158"/>
      <c r="EJA90" s="158"/>
      <c r="EJB90" s="158"/>
      <c r="EJC90" s="158"/>
      <c r="EJD90" s="158"/>
      <c r="EJE90" s="158"/>
      <c r="EJF90" s="158"/>
      <c r="EJG90" s="158"/>
      <c r="EJH90" s="158"/>
      <c r="EJI90" s="158"/>
      <c r="EJJ90" s="158"/>
      <c r="EJK90" s="158"/>
      <c r="EJL90" s="158"/>
      <c r="EJM90" s="158"/>
      <c r="EJN90" s="158"/>
      <c r="EJO90" s="158"/>
      <c r="EJP90" s="158"/>
      <c r="EJQ90" s="158"/>
      <c r="EJR90" s="158"/>
      <c r="EJS90" s="158"/>
      <c r="EJT90" s="158"/>
      <c r="EJU90" s="158"/>
      <c r="EJV90" s="158"/>
      <c r="EJW90" s="158"/>
      <c r="EJX90" s="158"/>
      <c r="EJY90" s="158"/>
      <c r="EJZ90" s="158"/>
      <c r="EKA90" s="158"/>
      <c r="EKB90" s="158"/>
      <c r="EKC90" s="158"/>
      <c r="EKD90" s="158"/>
      <c r="EKE90" s="158"/>
      <c r="EKF90" s="158"/>
      <c r="EKG90" s="158"/>
      <c r="EKH90" s="158"/>
      <c r="EKI90" s="158"/>
      <c r="EKJ90" s="158"/>
      <c r="EKK90" s="158"/>
      <c r="EKL90" s="158"/>
      <c r="EKM90" s="158"/>
      <c r="EKN90" s="158"/>
      <c r="EKO90" s="158"/>
      <c r="EKP90" s="158"/>
      <c r="EKQ90" s="158"/>
      <c r="EKR90" s="158"/>
      <c r="EKS90" s="158"/>
      <c r="EKT90" s="158"/>
      <c r="EKU90" s="158"/>
      <c r="EKV90" s="158"/>
      <c r="EKW90" s="158"/>
      <c r="EKX90" s="158"/>
      <c r="EKY90" s="158"/>
      <c r="EKZ90" s="158"/>
      <c r="ELA90" s="158"/>
      <c r="ELB90" s="158"/>
      <c r="ELC90" s="158"/>
      <c r="ELD90" s="158"/>
      <c r="ELE90" s="158"/>
      <c r="ELF90" s="158"/>
      <c r="ELG90" s="158"/>
      <c r="ELH90" s="158"/>
      <c r="ELI90" s="158"/>
      <c r="ELJ90" s="158"/>
      <c r="ELK90" s="158"/>
      <c r="ELL90" s="158"/>
      <c r="ELM90" s="158"/>
      <c r="ELN90" s="158"/>
      <c r="ELO90" s="158"/>
      <c r="ELP90" s="158"/>
      <c r="ELQ90" s="158"/>
      <c r="ELR90" s="158"/>
      <c r="ELS90" s="158"/>
      <c r="ELT90" s="158"/>
      <c r="ELU90" s="158"/>
      <c r="ELV90" s="158"/>
      <c r="ELW90" s="158"/>
      <c r="ELX90" s="158"/>
      <c r="ELY90" s="158"/>
      <c r="ELZ90" s="158"/>
      <c r="EMA90" s="158"/>
      <c r="EMB90" s="158"/>
      <c r="EMC90" s="158"/>
      <c r="EMD90" s="158"/>
      <c r="EME90" s="158"/>
      <c r="EMF90" s="158"/>
      <c r="EMG90" s="158"/>
      <c r="EMH90" s="158"/>
      <c r="EMI90" s="158"/>
      <c r="EMJ90" s="158"/>
      <c r="EMK90" s="158"/>
      <c r="EML90" s="158"/>
      <c r="EMM90" s="158"/>
      <c r="EMN90" s="158"/>
      <c r="EMO90" s="158"/>
      <c r="EMP90" s="158"/>
      <c r="EMQ90" s="158"/>
      <c r="EMR90" s="158"/>
      <c r="EMS90" s="158"/>
      <c r="EMT90" s="158"/>
      <c r="EMU90" s="158"/>
      <c r="EMV90" s="158"/>
      <c r="EMW90" s="158"/>
      <c r="EMX90" s="158"/>
      <c r="EMY90" s="158"/>
      <c r="EMZ90" s="158"/>
      <c r="ENA90" s="158"/>
      <c r="ENB90" s="158"/>
      <c r="ENC90" s="158"/>
      <c r="END90" s="158"/>
      <c r="ENE90" s="158"/>
      <c r="ENF90" s="158"/>
      <c r="ENG90" s="158"/>
      <c r="ENH90" s="158"/>
      <c r="ENI90" s="158"/>
      <c r="ENJ90" s="158"/>
      <c r="ENK90" s="158"/>
      <c r="ENL90" s="158"/>
      <c r="ENM90" s="158"/>
      <c r="ENN90" s="158"/>
      <c r="ENO90" s="158"/>
      <c r="ENP90" s="158"/>
      <c r="ENQ90" s="158"/>
      <c r="ENR90" s="158"/>
      <c r="ENS90" s="158"/>
      <c r="ENT90" s="158"/>
      <c r="ENU90" s="158"/>
      <c r="ENV90" s="158"/>
      <c r="ENW90" s="158"/>
      <c r="ENX90" s="158"/>
      <c r="ENY90" s="158"/>
      <c r="ENZ90" s="158"/>
      <c r="EOA90" s="158"/>
      <c r="EOB90" s="158"/>
      <c r="EOC90" s="158"/>
      <c r="EOD90" s="158"/>
      <c r="EOE90" s="158"/>
      <c r="EOF90" s="158"/>
      <c r="EOG90" s="158"/>
      <c r="EOH90" s="158"/>
      <c r="EOI90" s="158"/>
      <c r="EOJ90" s="158"/>
      <c r="EOK90" s="158"/>
      <c r="EOL90" s="158"/>
      <c r="EOM90" s="158"/>
      <c r="EON90" s="158"/>
      <c r="EOO90" s="158"/>
      <c r="EOP90" s="158"/>
      <c r="EOQ90" s="158"/>
      <c r="EOR90" s="158"/>
      <c r="EOS90" s="158"/>
      <c r="EOT90" s="158"/>
      <c r="EOU90" s="158"/>
      <c r="EOV90" s="158"/>
      <c r="EOW90" s="158"/>
      <c r="EOX90" s="158"/>
      <c r="EOY90" s="158"/>
      <c r="EOZ90" s="158"/>
      <c r="EPA90" s="158"/>
      <c r="EPB90" s="158"/>
      <c r="EPC90" s="158"/>
      <c r="EPD90" s="158"/>
      <c r="EPE90" s="158"/>
      <c r="EPF90" s="158"/>
      <c r="EPG90" s="158"/>
      <c r="EPH90" s="158"/>
      <c r="EPI90" s="158"/>
      <c r="EPJ90" s="158"/>
      <c r="EPK90" s="158"/>
      <c r="EPL90" s="158"/>
      <c r="EPM90" s="158"/>
      <c r="EPN90" s="158"/>
      <c r="EPO90" s="158"/>
      <c r="EPP90" s="158"/>
      <c r="EPQ90" s="158"/>
      <c r="EPR90" s="158"/>
      <c r="EPS90" s="158"/>
      <c r="EPT90" s="158"/>
      <c r="EPU90" s="158"/>
      <c r="EPV90" s="158"/>
      <c r="EPW90" s="158"/>
      <c r="EPX90" s="158"/>
      <c r="EPY90" s="158"/>
      <c r="EPZ90" s="158"/>
      <c r="EQA90" s="158"/>
      <c r="EQB90" s="158"/>
      <c r="EQC90" s="158"/>
      <c r="EQD90" s="158"/>
      <c r="EQE90" s="158"/>
      <c r="EQF90" s="158"/>
      <c r="EQG90" s="158"/>
      <c r="EQH90" s="158"/>
      <c r="EQI90" s="158"/>
      <c r="EQJ90" s="158"/>
      <c r="EQK90" s="158"/>
      <c r="EQL90" s="158"/>
      <c r="EQM90" s="158"/>
      <c r="EQN90" s="158"/>
      <c r="EQO90" s="158"/>
      <c r="EQP90" s="158"/>
      <c r="EQQ90" s="158"/>
      <c r="EQR90" s="158"/>
      <c r="EQS90" s="158"/>
      <c r="EQT90" s="158"/>
      <c r="EQU90" s="158"/>
      <c r="EQV90" s="158"/>
      <c r="EQW90" s="158"/>
      <c r="EQX90" s="158"/>
      <c r="EQY90" s="158"/>
      <c r="EQZ90" s="158"/>
      <c r="ERA90" s="158"/>
      <c r="ERB90" s="158"/>
      <c r="ERC90" s="158"/>
      <c r="ERD90" s="158"/>
      <c r="ERE90" s="158"/>
      <c r="ERF90" s="158"/>
      <c r="ERG90" s="158"/>
      <c r="ERH90" s="158"/>
      <c r="ERI90" s="158"/>
      <c r="ERJ90" s="158"/>
      <c r="ERK90" s="158"/>
      <c r="ERL90" s="158"/>
      <c r="ERM90" s="158"/>
      <c r="ERN90" s="158"/>
      <c r="ERO90" s="158"/>
      <c r="ERP90" s="158"/>
      <c r="ERQ90" s="158"/>
      <c r="ERR90" s="158"/>
      <c r="ERS90" s="158"/>
      <c r="ERT90" s="158"/>
      <c r="ERU90" s="158"/>
      <c r="ERV90" s="158"/>
      <c r="ERW90" s="158"/>
      <c r="ERX90" s="158"/>
      <c r="ERY90" s="158"/>
      <c r="ERZ90" s="158"/>
      <c r="ESA90" s="158"/>
      <c r="ESB90" s="158"/>
      <c r="ESC90" s="158"/>
      <c r="ESD90" s="158"/>
      <c r="ESE90" s="158"/>
      <c r="ESF90" s="158"/>
      <c r="ESG90" s="158"/>
      <c r="ESH90" s="158"/>
      <c r="ESI90" s="158"/>
      <c r="ESJ90" s="158"/>
      <c r="ESK90" s="158"/>
      <c r="ESL90" s="158"/>
      <c r="ESM90" s="158"/>
      <c r="ESN90" s="158"/>
      <c r="ESO90" s="158"/>
      <c r="ESP90" s="158"/>
      <c r="ESQ90" s="158"/>
      <c r="ESR90" s="158"/>
      <c r="ESS90" s="158"/>
      <c r="EST90" s="158"/>
      <c r="ESU90" s="158"/>
      <c r="ESV90" s="158"/>
      <c r="ESW90" s="158"/>
      <c r="ESX90" s="158"/>
      <c r="ESY90" s="158"/>
      <c r="ESZ90" s="158"/>
      <c r="ETA90" s="158"/>
      <c r="ETB90" s="158"/>
      <c r="ETC90" s="158"/>
      <c r="ETD90" s="158"/>
      <c r="ETE90" s="158"/>
      <c r="ETF90" s="158"/>
      <c r="ETG90" s="158"/>
      <c r="ETH90" s="158"/>
      <c r="ETI90" s="158"/>
      <c r="ETJ90" s="158"/>
      <c r="ETK90" s="158"/>
      <c r="ETL90" s="158"/>
      <c r="ETM90" s="158"/>
      <c r="ETN90" s="158"/>
      <c r="ETO90" s="158"/>
      <c r="ETP90" s="158"/>
      <c r="ETQ90" s="158"/>
      <c r="ETR90" s="158"/>
      <c r="ETS90" s="158"/>
      <c r="ETT90" s="158"/>
      <c r="ETU90" s="158"/>
      <c r="ETV90" s="158"/>
      <c r="ETW90" s="158"/>
      <c r="ETX90" s="158"/>
      <c r="ETY90" s="158"/>
      <c r="ETZ90" s="158"/>
      <c r="EUA90" s="158"/>
      <c r="EUB90" s="158"/>
      <c r="EUC90" s="158"/>
      <c r="EUD90" s="158"/>
      <c r="EUE90" s="158"/>
      <c r="EUF90" s="158"/>
      <c r="EUG90" s="158"/>
      <c r="EUH90" s="158"/>
      <c r="EUI90" s="158"/>
      <c r="EUJ90" s="158"/>
      <c r="EUK90" s="158"/>
      <c r="EUL90" s="158"/>
      <c r="EUM90" s="158"/>
      <c r="EUN90" s="158"/>
      <c r="EUO90" s="158"/>
      <c r="EUP90" s="158"/>
      <c r="EUQ90" s="158"/>
      <c r="EUR90" s="158"/>
      <c r="EUS90" s="158"/>
      <c r="EUT90" s="158"/>
      <c r="EUU90" s="158"/>
      <c r="EUV90" s="158"/>
      <c r="EUW90" s="158"/>
      <c r="EUX90" s="158"/>
      <c r="EUY90" s="158"/>
      <c r="EUZ90" s="158"/>
      <c r="EVA90" s="158"/>
      <c r="EVB90" s="158"/>
      <c r="EVC90" s="158"/>
      <c r="EVD90" s="158"/>
      <c r="EVE90" s="158"/>
      <c r="EVF90" s="158"/>
      <c r="EVG90" s="158"/>
      <c r="EVH90" s="158"/>
      <c r="EVI90" s="158"/>
      <c r="EVJ90" s="158"/>
      <c r="EVK90" s="158"/>
      <c r="EVL90" s="158"/>
      <c r="EVM90" s="158"/>
      <c r="EVN90" s="158"/>
      <c r="EVO90" s="158"/>
      <c r="EVP90" s="158"/>
      <c r="EVQ90" s="158"/>
      <c r="EVR90" s="158"/>
      <c r="EVS90" s="158"/>
      <c r="EVT90" s="158"/>
      <c r="EVU90" s="158"/>
      <c r="EVV90" s="158"/>
      <c r="EVW90" s="158"/>
      <c r="EVX90" s="158"/>
      <c r="EVY90" s="158"/>
      <c r="EVZ90" s="158"/>
      <c r="EWA90" s="158"/>
      <c r="EWB90" s="158"/>
      <c r="EWC90" s="158"/>
      <c r="EWD90" s="158"/>
      <c r="EWE90" s="158"/>
      <c r="EWF90" s="158"/>
      <c r="EWG90" s="158"/>
      <c r="EWH90" s="158"/>
      <c r="EWI90" s="158"/>
      <c r="EWJ90" s="158"/>
      <c r="EWK90" s="158"/>
      <c r="EWL90" s="158"/>
      <c r="EWM90" s="158"/>
      <c r="EWN90" s="158"/>
      <c r="EWO90" s="158"/>
      <c r="EWP90" s="158"/>
      <c r="EWQ90" s="158"/>
      <c r="EWR90" s="158"/>
      <c r="EWS90" s="158"/>
      <c r="EWT90" s="158"/>
      <c r="EWU90" s="158"/>
      <c r="EWV90" s="158"/>
      <c r="EWW90" s="158"/>
      <c r="EWX90" s="158"/>
      <c r="EWY90" s="158"/>
      <c r="EWZ90" s="158"/>
      <c r="EXA90" s="158"/>
      <c r="EXB90" s="158"/>
      <c r="EXC90" s="158"/>
      <c r="EXD90" s="158"/>
      <c r="EXE90" s="158"/>
      <c r="EXF90" s="158"/>
      <c r="EXG90" s="158"/>
      <c r="EXH90" s="158"/>
      <c r="EXI90" s="158"/>
      <c r="EXJ90" s="158"/>
      <c r="EXK90" s="158"/>
      <c r="EXL90" s="158"/>
      <c r="EXM90" s="158"/>
      <c r="EXN90" s="158"/>
      <c r="EXO90" s="158"/>
      <c r="EXP90" s="158"/>
      <c r="EXQ90" s="158"/>
      <c r="EXR90" s="158"/>
      <c r="EXS90" s="158"/>
      <c r="EXT90" s="158"/>
      <c r="EXU90" s="158"/>
      <c r="EXV90" s="158"/>
      <c r="EXW90" s="158"/>
      <c r="EXX90" s="158"/>
      <c r="EXY90" s="158"/>
      <c r="EXZ90" s="158"/>
      <c r="EYA90" s="158"/>
      <c r="EYB90" s="158"/>
      <c r="EYC90" s="158"/>
      <c r="EYD90" s="158"/>
      <c r="EYE90" s="158"/>
      <c r="EYF90" s="158"/>
      <c r="EYG90" s="158"/>
      <c r="EYH90" s="158"/>
      <c r="EYI90" s="158"/>
      <c r="EYJ90" s="158"/>
      <c r="EYK90" s="158"/>
      <c r="EYL90" s="158"/>
      <c r="EYM90" s="158"/>
      <c r="EYN90" s="158"/>
      <c r="EYO90" s="158"/>
      <c r="EYP90" s="158"/>
      <c r="EYQ90" s="158"/>
      <c r="EYR90" s="158"/>
      <c r="EYS90" s="158"/>
      <c r="EYT90" s="158"/>
      <c r="EYU90" s="158"/>
      <c r="EYV90" s="158"/>
      <c r="EYW90" s="158"/>
      <c r="EYX90" s="158"/>
      <c r="EYY90" s="158"/>
      <c r="EYZ90" s="158"/>
      <c r="EZA90" s="158"/>
      <c r="EZB90" s="158"/>
      <c r="EZC90" s="158"/>
      <c r="EZD90" s="158"/>
      <c r="EZE90" s="158"/>
      <c r="EZF90" s="158"/>
      <c r="EZG90" s="158"/>
      <c r="EZH90" s="158"/>
      <c r="EZI90" s="158"/>
      <c r="EZJ90" s="158"/>
      <c r="EZK90" s="158"/>
      <c r="EZL90" s="158"/>
      <c r="EZM90" s="158"/>
      <c r="EZN90" s="158"/>
      <c r="EZO90" s="158"/>
      <c r="EZP90" s="158"/>
      <c r="EZQ90" s="158"/>
      <c r="EZR90" s="158"/>
      <c r="EZS90" s="158"/>
      <c r="EZT90" s="158"/>
      <c r="EZU90" s="158"/>
      <c r="EZV90" s="158"/>
      <c r="EZW90" s="158"/>
      <c r="EZX90" s="158"/>
      <c r="EZY90" s="158"/>
      <c r="EZZ90" s="158"/>
      <c r="FAA90" s="158"/>
      <c r="FAB90" s="158"/>
      <c r="FAC90" s="158"/>
      <c r="FAD90" s="158"/>
      <c r="FAE90" s="158"/>
      <c r="FAF90" s="158"/>
      <c r="FAG90" s="158"/>
      <c r="FAH90" s="158"/>
      <c r="FAI90" s="158"/>
      <c r="FAJ90" s="158"/>
      <c r="FAK90" s="158"/>
      <c r="FAL90" s="158"/>
      <c r="FAM90" s="158"/>
      <c r="FAN90" s="158"/>
      <c r="FAO90" s="158"/>
      <c r="FAP90" s="158"/>
      <c r="FAQ90" s="158"/>
      <c r="FAR90" s="158"/>
      <c r="FAS90" s="158"/>
      <c r="FAT90" s="158"/>
      <c r="FAU90" s="158"/>
      <c r="FAV90" s="158"/>
      <c r="FAW90" s="158"/>
      <c r="FAX90" s="158"/>
      <c r="FAY90" s="158"/>
      <c r="FAZ90" s="158"/>
      <c r="FBA90" s="158"/>
      <c r="FBB90" s="158"/>
      <c r="FBC90" s="158"/>
      <c r="FBD90" s="158"/>
      <c r="FBE90" s="158"/>
      <c r="FBF90" s="158"/>
      <c r="FBG90" s="158"/>
      <c r="FBH90" s="158"/>
      <c r="FBI90" s="158"/>
      <c r="FBJ90" s="158"/>
      <c r="FBK90" s="158"/>
      <c r="FBL90" s="158"/>
      <c r="FBM90" s="158"/>
      <c r="FBN90" s="158"/>
      <c r="FBO90" s="158"/>
      <c r="FBP90" s="158"/>
      <c r="FBQ90" s="158"/>
      <c r="FBR90" s="158"/>
      <c r="FBS90" s="158"/>
      <c r="FBT90" s="158"/>
      <c r="FBU90" s="158"/>
      <c r="FBV90" s="158"/>
      <c r="FBW90" s="158"/>
      <c r="FBX90" s="158"/>
      <c r="FBY90" s="158"/>
      <c r="FBZ90" s="158"/>
      <c r="FCA90" s="158"/>
      <c r="FCB90" s="158"/>
      <c r="FCC90" s="158"/>
      <c r="FCD90" s="158"/>
      <c r="FCE90" s="158"/>
      <c r="FCF90" s="158"/>
      <c r="FCG90" s="158"/>
      <c r="FCH90" s="158"/>
      <c r="FCI90" s="158"/>
      <c r="FCJ90" s="158"/>
      <c r="FCK90" s="158"/>
      <c r="FCL90" s="158"/>
      <c r="FCM90" s="158"/>
      <c r="FCN90" s="158"/>
      <c r="FCO90" s="158"/>
      <c r="FCP90" s="158"/>
      <c r="FCQ90" s="158"/>
      <c r="FCR90" s="158"/>
      <c r="FCS90" s="158"/>
      <c r="FCT90" s="158"/>
      <c r="FCU90" s="158"/>
      <c r="FCV90" s="158"/>
      <c r="FCW90" s="158"/>
      <c r="FCX90" s="158"/>
      <c r="FCY90" s="158"/>
      <c r="FCZ90" s="158"/>
      <c r="FDA90" s="158"/>
      <c r="FDB90" s="158"/>
      <c r="FDC90" s="158"/>
      <c r="FDD90" s="158"/>
      <c r="FDE90" s="158"/>
      <c r="FDF90" s="158"/>
      <c r="FDG90" s="158"/>
      <c r="FDH90" s="158"/>
      <c r="FDI90" s="158"/>
      <c r="FDJ90" s="158"/>
      <c r="FDK90" s="158"/>
      <c r="FDL90" s="158"/>
      <c r="FDM90" s="158"/>
      <c r="FDN90" s="158"/>
      <c r="FDO90" s="158"/>
      <c r="FDP90" s="158"/>
      <c r="FDQ90" s="158"/>
      <c r="FDR90" s="158"/>
      <c r="FDS90" s="158"/>
      <c r="FDT90" s="158"/>
      <c r="FDU90" s="158"/>
      <c r="FDV90" s="158"/>
      <c r="FDW90" s="158"/>
      <c r="FDX90" s="158"/>
      <c r="FDY90" s="158"/>
      <c r="FDZ90" s="158"/>
      <c r="FEA90" s="158"/>
      <c r="FEB90" s="158"/>
      <c r="FEC90" s="158"/>
      <c r="FED90" s="158"/>
      <c r="FEE90" s="158"/>
      <c r="FEF90" s="158"/>
      <c r="FEG90" s="158"/>
      <c r="FEH90" s="158"/>
      <c r="FEI90" s="158"/>
      <c r="FEJ90" s="158"/>
      <c r="FEK90" s="158"/>
      <c r="FEL90" s="158"/>
      <c r="FEM90" s="158"/>
      <c r="FEN90" s="158"/>
      <c r="FEO90" s="158"/>
      <c r="FEP90" s="158"/>
      <c r="FEQ90" s="158"/>
      <c r="FER90" s="158"/>
      <c r="FES90" s="158"/>
      <c r="FET90" s="158"/>
      <c r="FEU90" s="158"/>
      <c r="FEV90" s="158"/>
      <c r="FEW90" s="158"/>
      <c r="FEX90" s="158"/>
      <c r="FEY90" s="158"/>
      <c r="FEZ90" s="158"/>
      <c r="FFA90" s="158"/>
      <c r="FFB90" s="158"/>
      <c r="FFC90" s="158"/>
      <c r="FFD90" s="158"/>
      <c r="FFE90" s="158"/>
      <c r="FFF90" s="158"/>
      <c r="FFG90" s="158"/>
      <c r="FFH90" s="158"/>
      <c r="FFI90" s="158"/>
      <c r="FFJ90" s="158"/>
      <c r="FFK90" s="158"/>
      <c r="FFL90" s="158"/>
      <c r="FFM90" s="158"/>
      <c r="FFN90" s="158"/>
      <c r="FFO90" s="158"/>
      <c r="FFP90" s="158"/>
      <c r="FFQ90" s="158"/>
      <c r="FFR90" s="158"/>
      <c r="FFS90" s="158"/>
      <c r="FFT90" s="158"/>
      <c r="FFU90" s="158"/>
      <c r="FFV90" s="158"/>
      <c r="FFW90" s="158"/>
      <c r="FFX90" s="158"/>
      <c r="FFY90" s="158"/>
      <c r="FFZ90" s="158"/>
      <c r="FGA90" s="158"/>
      <c r="FGB90" s="158"/>
      <c r="FGC90" s="158"/>
      <c r="FGD90" s="158"/>
      <c r="FGE90" s="158"/>
      <c r="FGF90" s="158"/>
      <c r="FGG90" s="158"/>
      <c r="FGH90" s="158"/>
      <c r="FGI90" s="158"/>
      <c r="FGJ90" s="158"/>
      <c r="FGK90" s="158"/>
      <c r="FGL90" s="158"/>
      <c r="FGM90" s="158"/>
      <c r="FGN90" s="158"/>
      <c r="FGO90" s="158"/>
      <c r="FGP90" s="158"/>
      <c r="FGQ90" s="158"/>
      <c r="FGR90" s="158"/>
      <c r="FGS90" s="158"/>
      <c r="FGT90" s="158"/>
      <c r="FGU90" s="158"/>
      <c r="FGV90" s="158"/>
      <c r="FGW90" s="158"/>
      <c r="FGX90" s="158"/>
      <c r="FGY90" s="158"/>
      <c r="FGZ90" s="158"/>
      <c r="FHA90" s="158"/>
      <c r="FHB90" s="158"/>
      <c r="FHC90" s="158"/>
      <c r="FHD90" s="158"/>
      <c r="FHE90" s="158"/>
      <c r="FHF90" s="158"/>
      <c r="FHG90" s="158"/>
      <c r="FHH90" s="158"/>
      <c r="FHI90" s="158"/>
      <c r="FHJ90" s="158"/>
      <c r="FHK90" s="158"/>
      <c r="FHL90" s="158"/>
      <c r="FHM90" s="158"/>
      <c r="FHN90" s="158"/>
      <c r="FHO90" s="158"/>
      <c r="FHP90" s="158"/>
      <c r="FHQ90" s="158"/>
      <c r="FHR90" s="158"/>
      <c r="FHS90" s="158"/>
      <c r="FHT90" s="158"/>
      <c r="FHU90" s="158"/>
      <c r="FHV90" s="158"/>
      <c r="FHW90" s="158"/>
      <c r="FHX90" s="158"/>
      <c r="FHY90" s="158"/>
      <c r="FHZ90" s="158"/>
      <c r="FIA90" s="158"/>
      <c r="FIB90" s="158"/>
      <c r="FIC90" s="158"/>
      <c r="FID90" s="158"/>
      <c r="FIE90" s="158"/>
      <c r="FIF90" s="158"/>
      <c r="FIG90" s="158"/>
      <c r="FIH90" s="158"/>
      <c r="FII90" s="158"/>
      <c r="FIJ90" s="158"/>
      <c r="FIK90" s="158"/>
      <c r="FIL90" s="158"/>
      <c r="FIM90" s="158"/>
      <c r="FIN90" s="158"/>
      <c r="FIO90" s="158"/>
      <c r="FIP90" s="158"/>
      <c r="FIQ90" s="158"/>
      <c r="FIR90" s="158"/>
      <c r="FIS90" s="158"/>
      <c r="FIT90" s="158"/>
      <c r="FIU90" s="158"/>
      <c r="FIV90" s="158"/>
      <c r="FIW90" s="158"/>
      <c r="FIX90" s="158"/>
      <c r="FIY90" s="158"/>
      <c r="FIZ90" s="158"/>
      <c r="FJA90" s="158"/>
      <c r="FJB90" s="158"/>
      <c r="FJC90" s="158"/>
      <c r="FJD90" s="158"/>
      <c r="FJE90" s="158"/>
      <c r="FJF90" s="158"/>
      <c r="FJG90" s="158"/>
      <c r="FJH90" s="158"/>
      <c r="FJI90" s="158"/>
      <c r="FJJ90" s="158"/>
      <c r="FJK90" s="158"/>
      <c r="FJL90" s="158"/>
      <c r="FJM90" s="158"/>
      <c r="FJN90" s="158"/>
      <c r="FJO90" s="158"/>
      <c r="FJP90" s="158"/>
      <c r="FJQ90" s="158"/>
      <c r="FJR90" s="158"/>
      <c r="FJS90" s="158"/>
      <c r="FJT90" s="158"/>
      <c r="FJU90" s="158"/>
      <c r="FJV90" s="158"/>
      <c r="FJW90" s="158"/>
      <c r="FJX90" s="158"/>
      <c r="FJY90" s="158"/>
      <c r="FJZ90" s="158"/>
      <c r="FKA90" s="158"/>
      <c r="FKB90" s="158"/>
      <c r="FKC90" s="158"/>
      <c r="FKD90" s="158"/>
      <c r="FKE90" s="158"/>
      <c r="FKF90" s="158"/>
      <c r="FKG90" s="158"/>
      <c r="FKH90" s="158"/>
      <c r="FKI90" s="158"/>
      <c r="FKJ90" s="158"/>
      <c r="FKK90" s="158"/>
      <c r="FKL90" s="158"/>
      <c r="FKM90" s="158"/>
      <c r="FKN90" s="158"/>
      <c r="FKO90" s="158"/>
      <c r="FKP90" s="158"/>
      <c r="FKQ90" s="158"/>
      <c r="FKR90" s="158"/>
      <c r="FKS90" s="158"/>
      <c r="FKT90" s="158"/>
      <c r="FKU90" s="158"/>
      <c r="FKV90" s="158"/>
      <c r="FKW90" s="158"/>
      <c r="FKX90" s="158"/>
      <c r="FKY90" s="158"/>
      <c r="FKZ90" s="158"/>
      <c r="FLA90" s="158"/>
      <c r="FLB90" s="158"/>
      <c r="FLC90" s="158"/>
      <c r="FLD90" s="158"/>
      <c r="FLE90" s="158"/>
      <c r="FLF90" s="158"/>
      <c r="FLG90" s="158"/>
      <c r="FLH90" s="158"/>
      <c r="FLI90" s="158"/>
      <c r="FLJ90" s="158"/>
      <c r="FLK90" s="158"/>
      <c r="FLL90" s="158"/>
      <c r="FLM90" s="158"/>
      <c r="FLN90" s="158"/>
      <c r="FLO90" s="158"/>
      <c r="FLP90" s="158"/>
      <c r="FLQ90" s="158"/>
      <c r="FLR90" s="158"/>
      <c r="FLS90" s="158"/>
      <c r="FLT90" s="158"/>
      <c r="FLU90" s="158"/>
      <c r="FLV90" s="158"/>
      <c r="FLW90" s="158"/>
      <c r="FLX90" s="158"/>
      <c r="FLY90" s="158"/>
      <c r="FLZ90" s="158"/>
      <c r="FMA90" s="158"/>
      <c r="FMB90" s="158"/>
      <c r="FMC90" s="158"/>
      <c r="FMD90" s="158"/>
      <c r="FME90" s="158"/>
      <c r="FMF90" s="158"/>
      <c r="FMG90" s="158"/>
      <c r="FMH90" s="158"/>
      <c r="FMI90" s="158"/>
      <c r="FMJ90" s="158"/>
      <c r="FMK90" s="158"/>
      <c r="FML90" s="158"/>
      <c r="FMM90" s="158"/>
      <c r="FMN90" s="158"/>
      <c r="FMO90" s="158"/>
      <c r="FMP90" s="158"/>
      <c r="FMQ90" s="158"/>
      <c r="FMR90" s="158"/>
      <c r="FMS90" s="158"/>
      <c r="FMT90" s="158"/>
      <c r="FMU90" s="158"/>
      <c r="FMV90" s="158"/>
      <c r="FMW90" s="158"/>
      <c r="FMX90" s="158"/>
      <c r="FMY90" s="158"/>
      <c r="FMZ90" s="158"/>
      <c r="FNA90" s="158"/>
      <c r="FNB90" s="158"/>
      <c r="FNC90" s="158"/>
      <c r="FND90" s="158"/>
      <c r="FNE90" s="158"/>
      <c r="FNF90" s="158"/>
      <c r="FNG90" s="158"/>
      <c r="FNH90" s="158"/>
      <c r="FNI90" s="158"/>
      <c r="FNJ90" s="158"/>
      <c r="FNK90" s="158"/>
      <c r="FNL90" s="158"/>
      <c r="FNM90" s="158"/>
      <c r="FNN90" s="158"/>
      <c r="FNO90" s="158"/>
      <c r="FNP90" s="158"/>
      <c r="FNQ90" s="158"/>
      <c r="FNR90" s="158"/>
      <c r="FNS90" s="158"/>
      <c r="FNT90" s="158"/>
      <c r="FNU90" s="158"/>
      <c r="FNV90" s="158"/>
      <c r="FNW90" s="158"/>
      <c r="FNX90" s="158"/>
      <c r="FNY90" s="158"/>
      <c r="FNZ90" s="158"/>
      <c r="FOA90" s="158"/>
      <c r="FOB90" s="158"/>
      <c r="FOC90" s="158"/>
      <c r="FOD90" s="158"/>
      <c r="FOE90" s="158"/>
      <c r="FOF90" s="158"/>
      <c r="FOG90" s="158"/>
      <c r="FOH90" s="158"/>
      <c r="FOI90" s="158"/>
      <c r="FOJ90" s="158"/>
      <c r="FOK90" s="158"/>
      <c r="FOL90" s="158"/>
      <c r="FOM90" s="158"/>
      <c r="FON90" s="158"/>
      <c r="FOO90" s="158"/>
      <c r="FOP90" s="158"/>
      <c r="FOQ90" s="158"/>
      <c r="FOR90" s="158"/>
      <c r="FOS90" s="158"/>
      <c r="FOT90" s="158"/>
      <c r="FOU90" s="158"/>
      <c r="FOV90" s="158"/>
      <c r="FOW90" s="158"/>
      <c r="FOX90" s="158"/>
      <c r="FOY90" s="158"/>
      <c r="FOZ90" s="158"/>
      <c r="FPA90" s="158"/>
      <c r="FPB90" s="158"/>
      <c r="FPC90" s="158"/>
      <c r="FPD90" s="158"/>
      <c r="FPE90" s="158"/>
      <c r="FPF90" s="158"/>
      <c r="FPG90" s="158"/>
      <c r="FPH90" s="158"/>
      <c r="FPI90" s="158"/>
      <c r="FPJ90" s="158"/>
      <c r="FPK90" s="158"/>
      <c r="FPL90" s="158"/>
      <c r="FPM90" s="158"/>
      <c r="FPN90" s="158"/>
      <c r="FPO90" s="158"/>
      <c r="FPP90" s="158"/>
      <c r="FPQ90" s="158"/>
      <c r="FPR90" s="158"/>
      <c r="FPS90" s="158"/>
      <c r="FPT90" s="158"/>
      <c r="FPU90" s="158"/>
      <c r="FPV90" s="158"/>
      <c r="FPW90" s="158"/>
      <c r="FPX90" s="158"/>
      <c r="FPY90" s="158"/>
      <c r="FPZ90" s="158"/>
      <c r="FQA90" s="158"/>
      <c r="FQB90" s="158"/>
      <c r="FQC90" s="158"/>
      <c r="FQD90" s="158"/>
      <c r="FQE90" s="158"/>
      <c r="FQF90" s="158"/>
      <c r="FQG90" s="158"/>
      <c r="FQH90" s="158"/>
      <c r="FQI90" s="158"/>
      <c r="FQJ90" s="158"/>
      <c r="FQK90" s="158"/>
      <c r="FQL90" s="158"/>
      <c r="FQM90" s="158"/>
      <c r="FQN90" s="158"/>
      <c r="FQO90" s="158"/>
      <c r="FQP90" s="158"/>
      <c r="FQQ90" s="158"/>
      <c r="FQR90" s="158"/>
      <c r="FQS90" s="158"/>
      <c r="FQT90" s="158"/>
      <c r="FQU90" s="158"/>
      <c r="FQV90" s="158"/>
      <c r="FQW90" s="158"/>
      <c r="FQX90" s="158"/>
      <c r="FQY90" s="158"/>
      <c r="FQZ90" s="158"/>
      <c r="FRA90" s="158"/>
      <c r="FRB90" s="158"/>
      <c r="FRC90" s="158"/>
      <c r="FRD90" s="158"/>
      <c r="FRE90" s="158"/>
      <c r="FRF90" s="158"/>
      <c r="FRG90" s="158"/>
      <c r="FRH90" s="158"/>
      <c r="FRI90" s="158"/>
      <c r="FRJ90" s="158"/>
      <c r="FRK90" s="158"/>
      <c r="FRL90" s="158"/>
      <c r="FRM90" s="158"/>
      <c r="FRN90" s="158"/>
      <c r="FRO90" s="158"/>
      <c r="FRP90" s="158"/>
      <c r="FRQ90" s="158"/>
      <c r="FRR90" s="158"/>
      <c r="FRS90" s="158"/>
      <c r="FRT90" s="158"/>
      <c r="FRU90" s="158"/>
      <c r="FRV90" s="158"/>
      <c r="FRW90" s="158"/>
      <c r="FRX90" s="158"/>
      <c r="FRY90" s="158"/>
      <c r="FRZ90" s="158"/>
      <c r="FSA90" s="158"/>
      <c r="FSB90" s="158"/>
      <c r="FSC90" s="158"/>
      <c r="FSD90" s="158"/>
      <c r="FSE90" s="158"/>
      <c r="FSF90" s="158"/>
      <c r="FSG90" s="158"/>
      <c r="FSH90" s="158"/>
      <c r="FSI90" s="158"/>
      <c r="FSJ90" s="158"/>
      <c r="FSK90" s="158"/>
      <c r="FSL90" s="158"/>
      <c r="FSM90" s="158"/>
      <c r="FSN90" s="158"/>
      <c r="FSO90" s="158"/>
      <c r="FSP90" s="158"/>
      <c r="FSQ90" s="158"/>
      <c r="FSR90" s="158"/>
      <c r="FSS90" s="158"/>
      <c r="FST90" s="158"/>
      <c r="FSU90" s="158"/>
      <c r="FSV90" s="158"/>
      <c r="FSW90" s="158"/>
      <c r="FSX90" s="158"/>
      <c r="FSY90" s="158"/>
      <c r="FSZ90" s="158"/>
      <c r="FTA90" s="158"/>
      <c r="FTB90" s="158"/>
      <c r="FTC90" s="158"/>
      <c r="FTD90" s="158"/>
      <c r="FTE90" s="158"/>
      <c r="FTF90" s="158"/>
      <c r="FTG90" s="158"/>
      <c r="FTH90" s="158"/>
      <c r="FTI90" s="158"/>
      <c r="FTJ90" s="158"/>
      <c r="FTK90" s="158"/>
      <c r="FTL90" s="158"/>
      <c r="FTM90" s="158"/>
      <c r="FTN90" s="158"/>
      <c r="FTO90" s="158"/>
      <c r="FTP90" s="158"/>
      <c r="FTQ90" s="158"/>
      <c r="FTR90" s="158"/>
      <c r="FTS90" s="158"/>
      <c r="FTT90" s="158"/>
      <c r="FTU90" s="158"/>
      <c r="FTV90" s="158"/>
      <c r="FTW90" s="158"/>
      <c r="FTX90" s="158"/>
      <c r="FTY90" s="158"/>
      <c r="FTZ90" s="158"/>
      <c r="FUA90" s="158"/>
      <c r="FUB90" s="158"/>
      <c r="FUC90" s="158"/>
      <c r="FUD90" s="158"/>
      <c r="FUE90" s="158"/>
      <c r="FUF90" s="158"/>
      <c r="FUG90" s="158"/>
      <c r="FUH90" s="158"/>
      <c r="FUI90" s="158"/>
      <c r="FUJ90" s="158"/>
      <c r="FUK90" s="158"/>
      <c r="FUL90" s="158"/>
      <c r="FUM90" s="158"/>
      <c r="FUN90" s="158"/>
      <c r="FUO90" s="158"/>
      <c r="FUP90" s="158"/>
      <c r="FUQ90" s="158"/>
      <c r="FUR90" s="158"/>
      <c r="FUS90" s="158"/>
      <c r="FUT90" s="158"/>
      <c r="FUU90" s="158"/>
      <c r="FUV90" s="158"/>
      <c r="FUW90" s="158"/>
      <c r="FUX90" s="158"/>
      <c r="FUY90" s="158"/>
      <c r="FUZ90" s="158"/>
      <c r="FVA90" s="158"/>
      <c r="FVB90" s="158"/>
      <c r="FVC90" s="158"/>
      <c r="FVD90" s="158"/>
      <c r="FVE90" s="158"/>
      <c r="FVF90" s="158"/>
      <c r="FVG90" s="158"/>
      <c r="FVH90" s="158"/>
      <c r="FVI90" s="158"/>
      <c r="FVJ90" s="158"/>
      <c r="FVK90" s="158"/>
      <c r="FVL90" s="158"/>
      <c r="FVM90" s="158"/>
      <c r="FVN90" s="158"/>
      <c r="FVO90" s="158"/>
      <c r="FVP90" s="158"/>
      <c r="FVQ90" s="158"/>
      <c r="FVR90" s="158"/>
      <c r="FVS90" s="158"/>
      <c r="FVT90" s="158"/>
      <c r="FVU90" s="158"/>
      <c r="FVV90" s="158"/>
      <c r="FVW90" s="158"/>
      <c r="FVX90" s="158"/>
      <c r="FVY90" s="158"/>
      <c r="FVZ90" s="158"/>
      <c r="FWA90" s="158"/>
      <c r="FWB90" s="158"/>
      <c r="FWC90" s="158"/>
      <c r="FWD90" s="158"/>
      <c r="FWE90" s="158"/>
      <c r="FWF90" s="158"/>
      <c r="FWG90" s="158"/>
      <c r="FWH90" s="158"/>
      <c r="FWI90" s="158"/>
      <c r="FWJ90" s="158"/>
      <c r="FWK90" s="158"/>
      <c r="FWL90" s="158"/>
      <c r="FWM90" s="158"/>
      <c r="FWN90" s="158"/>
      <c r="FWO90" s="158"/>
      <c r="FWP90" s="158"/>
      <c r="FWQ90" s="158"/>
      <c r="FWR90" s="158"/>
      <c r="FWS90" s="158"/>
      <c r="FWT90" s="158"/>
      <c r="FWU90" s="158"/>
      <c r="FWV90" s="158"/>
      <c r="FWW90" s="158"/>
      <c r="FWX90" s="158"/>
      <c r="FWY90" s="158"/>
      <c r="FWZ90" s="158"/>
      <c r="FXA90" s="158"/>
      <c r="FXB90" s="158"/>
      <c r="FXC90" s="158"/>
      <c r="FXD90" s="158"/>
      <c r="FXE90" s="158"/>
      <c r="FXF90" s="158"/>
      <c r="FXG90" s="158"/>
      <c r="FXH90" s="158"/>
      <c r="FXI90" s="158"/>
      <c r="FXJ90" s="158"/>
      <c r="FXK90" s="158"/>
      <c r="FXL90" s="158"/>
      <c r="FXM90" s="158"/>
      <c r="FXN90" s="158"/>
      <c r="FXO90" s="158"/>
      <c r="FXP90" s="158"/>
      <c r="FXQ90" s="158"/>
      <c r="FXR90" s="158"/>
      <c r="FXS90" s="158"/>
      <c r="FXT90" s="158"/>
      <c r="FXU90" s="158"/>
      <c r="FXV90" s="158"/>
      <c r="FXW90" s="158"/>
      <c r="FXX90" s="158"/>
      <c r="FXY90" s="158"/>
      <c r="FXZ90" s="158"/>
      <c r="FYA90" s="158"/>
      <c r="FYB90" s="158"/>
      <c r="FYC90" s="158"/>
      <c r="FYD90" s="158"/>
      <c r="FYE90" s="158"/>
      <c r="FYF90" s="158"/>
      <c r="FYG90" s="158"/>
      <c r="FYH90" s="158"/>
      <c r="FYI90" s="158"/>
      <c r="FYJ90" s="158"/>
      <c r="FYK90" s="158"/>
      <c r="FYL90" s="158"/>
      <c r="FYM90" s="158"/>
      <c r="FYN90" s="158"/>
      <c r="FYO90" s="158"/>
      <c r="FYP90" s="158"/>
      <c r="FYQ90" s="158"/>
      <c r="FYR90" s="158"/>
      <c r="FYS90" s="158"/>
      <c r="FYT90" s="158"/>
      <c r="FYU90" s="158"/>
      <c r="FYV90" s="158"/>
      <c r="FYW90" s="158"/>
      <c r="FYX90" s="158"/>
      <c r="FYY90" s="158"/>
      <c r="FYZ90" s="158"/>
      <c r="FZA90" s="158"/>
      <c r="FZB90" s="158"/>
      <c r="FZC90" s="158"/>
      <c r="FZD90" s="158"/>
      <c r="FZE90" s="158"/>
      <c r="FZF90" s="158"/>
      <c r="FZG90" s="158"/>
      <c r="FZH90" s="158"/>
      <c r="FZI90" s="158"/>
      <c r="FZJ90" s="158"/>
      <c r="FZK90" s="158"/>
      <c r="FZL90" s="158"/>
      <c r="FZM90" s="158"/>
      <c r="FZN90" s="158"/>
      <c r="FZO90" s="158"/>
      <c r="FZP90" s="158"/>
      <c r="FZQ90" s="158"/>
      <c r="FZR90" s="158"/>
      <c r="FZS90" s="158"/>
      <c r="FZT90" s="158"/>
      <c r="FZU90" s="158"/>
      <c r="FZV90" s="158"/>
      <c r="FZW90" s="158"/>
      <c r="FZX90" s="158"/>
      <c r="FZY90" s="158"/>
      <c r="FZZ90" s="158"/>
      <c r="GAA90" s="158"/>
      <c r="GAB90" s="158"/>
      <c r="GAC90" s="158"/>
      <c r="GAD90" s="158"/>
      <c r="GAE90" s="158"/>
      <c r="GAF90" s="158"/>
      <c r="GAG90" s="158"/>
      <c r="GAH90" s="158"/>
      <c r="GAI90" s="158"/>
      <c r="GAJ90" s="158"/>
      <c r="GAK90" s="158"/>
      <c r="GAL90" s="158"/>
      <c r="GAM90" s="158"/>
      <c r="GAN90" s="158"/>
      <c r="GAO90" s="158"/>
      <c r="GAP90" s="158"/>
      <c r="GAQ90" s="158"/>
      <c r="GAR90" s="158"/>
      <c r="GAS90" s="158"/>
      <c r="GAT90" s="158"/>
      <c r="GAU90" s="158"/>
      <c r="GAV90" s="158"/>
      <c r="GAW90" s="158"/>
      <c r="GAX90" s="158"/>
      <c r="GAY90" s="158"/>
      <c r="GAZ90" s="158"/>
      <c r="GBA90" s="158"/>
      <c r="GBB90" s="158"/>
      <c r="GBC90" s="158"/>
      <c r="GBD90" s="158"/>
      <c r="GBE90" s="158"/>
      <c r="GBF90" s="158"/>
      <c r="GBG90" s="158"/>
      <c r="GBH90" s="158"/>
      <c r="GBI90" s="158"/>
      <c r="GBJ90" s="158"/>
      <c r="GBK90" s="158"/>
      <c r="GBL90" s="158"/>
      <c r="GBM90" s="158"/>
      <c r="GBN90" s="158"/>
      <c r="GBO90" s="158"/>
      <c r="GBP90" s="158"/>
      <c r="GBQ90" s="158"/>
      <c r="GBR90" s="158"/>
      <c r="GBS90" s="158"/>
      <c r="GBT90" s="158"/>
      <c r="GBU90" s="158"/>
      <c r="GBV90" s="158"/>
      <c r="GBW90" s="158"/>
      <c r="GBX90" s="158"/>
      <c r="GBY90" s="158"/>
      <c r="GBZ90" s="158"/>
      <c r="GCA90" s="158"/>
      <c r="GCB90" s="158"/>
      <c r="GCC90" s="158"/>
      <c r="GCD90" s="158"/>
      <c r="GCE90" s="158"/>
      <c r="GCF90" s="158"/>
      <c r="GCG90" s="158"/>
      <c r="GCH90" s="158"/>
      <c r="GCI90" s="158"/>
      <c r="GCJ90" s="158"/>
      <c r="GCK90" s="158"/>
      <c r="GCL90" s="158"/>
      <c r="GCM90" s="158"/>
      <c r="GCN90" s="158"/>
      <c r="GCO90" s="158"/>
      <c r="GCP90" s="158"/>
      <c r="GCQ90" s="158"/>
      <c r="GCR90" s="158"/>
      <c r="GCS90" s="158"/>
      <c r="GCT90" s="158"/>
      <c r="GCU90" s="158"/>
      <c r="GCV90" s="158"/>
      <c r="GCW90" s="158"/>
      <c r="GCX90" s="158"/>
      <c r="GCY90" s="158"/>
      <c r="GCZ90" s="158"/>
      <c r="GDA90" s="158"/>
      <c r="GDB90" s="158"/>
      <c r="GDC90" s="158"/>
      <c r="GDD90" s="158"/>
      <c r="GDE90" s="158"/>
      <c r="GDF90" s="158"/>
      <c r="GDG90" s="158"/>
      <c r="GDH90" s="158"/>
      <c r="GDI90" s="158"/>
      <c r="GDJ90" s="158"/>
      <c r="GDK90" s="158"/>
      <c r="GDL90" s="158"/>
      <c r="GDM90" s="158"/>
      <c r="GDN90" s="158"/>
      <c r="GDO90" s="158"/>
      <c r="GDP90" s="158"/>
      <c r="GDQ90" s="158"/>
      <c r="GDR90" s="158"/>
      <c r="GDS90" s="158"/>
      <c r="GDT90" s="158"/>
      <c r="GDU90" s="158"/>
      <c r="GDV90" s="158"/>
      <c r="GDW90" s="158"/>
      <c r="GDX90" s="158"/>
      <c r="GDY90" s="158"/>
      <c r="GDZ90" s="158"/>
      <c r="GEA90" s="158"/>
      <c r="GEB90" s="158"/>
      <c r="GEC90" s="158"/>
      <c r="GED90" s="158"/>
      <c r="GEE90" s="158"/>
      <c r="GEF90" s="158"/>
      <c r="GEG90" s="158"/>
      <c r="GEH90" s="158"/>
      <c r="GEI90" s="158"/>
      <c r="GEJ90" s="158"/>
      <c r="GEK90" s="158"/>
      <c r="GEL90" s="158"/>
      <c r="GEM90" s="158"/>
      <c r="GEN90" s="158"/>
      <c r="GEO90" s="158"/>
      <c r="GEP90" s="158"/>
      <c r="GEQ90" s="158"/>
      <c r="GER90" s="158"/>
      <c r="GES90" s="158"/>
      <c r="GET90" s="158"/>
      <c r="GEU90" s="158"/>
      <c r="GEV90" s="158"/>
      <c r="GEW90" s="158"/>
      <c r="GEX90" s="158"/>
      <c r="GEY90" s="158"/>
      <c r="GEZ90" s="158"/>
      <c r="GFA90" s="158"/>
      <c r="GFB90" s="158"/>
      <c r="GFC90" s="158"/>
      <c r="GFD90" s="158"/>
      <c r="GFE90" s="158"/>
      <c r="GFF90" s="158"/>
      <c r="GFG90" s="158"/>
      <c r="GFH90" s="158"/>
      <c r="GFI90" s="158"/>
      <c r="GFJ90" s="158"/>
      <c r="GFK90" s="158"/>
      <c r="GFL90" s="158"/>
      <c r="GFM90" s="158"/>
      <c r="GFN90" s="158"/>
      <c r="GFO90" s="158"/>
      <c r="GFP90" s="158"/>
      <c r="GFQ90" s="158"/>
      <c r="GFR90" s="158"/>
      <c r="GFS90" s="158"/>
      <c r="GFT90" s="158"/>
      <c r="GFU90" s="158"/>
      <c r="GFV90" s="158"/>
      <c r="GFW90" s="158"/>
      <c r="GFX90" s="158"/>
      <c r="GFY90" s="158"/>
      <c r="GFZ90" s="158"/>
      <c r="GGA90" s="158"/>
      <c r="GGB90" s="158"/>
      <c r="GGC90" s="158"/>
      <c r="GGD90" s="158"/>
      <c r="GGE90" s="158"/>
      <c r="GGF90" s="158"/>
      <c r="GGG90" s="158"/>
      <c r="GGH90" s="158"/>
      <c r="GGI90" s="158"/>
      <c r="GGJ90" s="158"/>
      <c r="GGK90" s="158"/>
      <c r="GGL90" s="158"/>
      <c r="GGM90" s="158"/>
      <c r="GGN90" s="158"/>
      <c r="GGO90" s="158"/>
      <c r="GGP90" s="158"/>
      <c r="GGQ90" s="158"/>
      <c r="GGR90" s="158"/>
      <c r="GGS90" s="158"/>
      <c r="GGT90" s="158"/>
      <c r="GGU90" s="158"/>
      <c r="GGV90" s="158"/>
      <c r="GGW90" s="158"/>
      <c r="GGX90" s="158"/>
      <c r="GGY90" s="158"/>
      <c r="GGZ90" s="158"/>
      <c r="GHA90" s="158"/>
      <c r="GHB90" s="158"/>
      <c r="GHC90" s="158"/>
      <c r="GHD90" s="158"/>
      <c r="GHE90" s="158"/>
      <c r="GHF90" s="158"/>
      <c r="GHG90" s="158"/>
      <c r="GHH90" s="158"/>
      <c r="GHI90" s="158"/>
      <c r="GHJ90" s="158"/>
      <c r="GHK90" s="158"/>
      <c r="GHL90" s="158"/>
      <c r="GHM90" s="158"/>
      <c r="GHN90" s="158"/>
      <c r="GHO90" s="158"/>
      <c r="GHP90" s="158"/>
      <c r="GHQ90" s="158"/>
      <c r="GHR90" s="158"/>
      <c r="GHS90" s="158"/>
      <c r="GHT90" s="158"/>
      <c r="GHU90" s="158"/>
      <c r="GHV90" s="158"/>
      <c r="GHW90" s="158"/>
      <c r="GHX90" s="158"/>
      <c r="GHY90" s="158"/>
      <c r="GHZ90" s="158"/>
      <c r="GIA90" s="158"/>
      <c r="GIB90" s="158"/>
      <c r="GIC90" s="158"/>
      <c r="GID90" s="158"/>
      <c r="GIE90" s="158"/>
      <c r="GIF90" s="158"/>
      <c r="GIG90" s="158"/>
      <c r="GIH90" s="158"/>
      <c r="GII90" s="158"/>
      <c r="GIJ90" s="158"/>
      <c r="GIK90" s="158"/>
      <c r="GIL90" s="158"/>
      <c r="GIM90" s="158"/>
      <c r="GIN90" s="158"/>
      <c r="GIO90" s="158"/>
      <c r="GIP90" s="158"/>
      <c r="GIQ90" s="158"/>
      <c r="GIR90" s="158"/>
      <c r="GIS90" s="158"/>
      <c r="GIT90" s="158"/>
      <c r="GIU90" s="158"/>
      <c r="GIV90" s="158"/>
      <c r="GIW90" s="158"/>
      <c r="GIX90" s="158"/>
      <c r="GIY90" s="158"/>
      <c r="GIZ90" s="158"/>
      <c r="GJA90" s="158"/>
      <c r="GJB90" s="158"/>
      <c r="GJC90" s="158"/>
      <c r="GJD90" s="158"/>
      <c r="GJE90" s="158"/>
      <c r="GJF90" s="158"/>
      <c r="GJG90" s="158"/>
      <c r="GJH90" s="158"/>
      <c r="GJI90" s="158"/>
      <c r="GJJ90" s="158"/>
      <c r="GJK90" s="158"/>
      <c r="GJL90" s="158"/>
      <c r="GJM90" s="158"/>
      <c r="GJN90" s="158"/>
      <c r="GJO90" s="158"/>
      <c r="GJP90" s="158"/>
      <c r="GJQ90" s="158"/>
      <c r="GJR90" s="158"/>
      <c r="GJS90" s="158"/>
      <c r="GJT90" s="158"/>
      <c r="GJU90" s="158"/>
      <c r="GJV90" s="158"/>
      <c r="GJW90" s="158"/>
      <c r="GJX90" s="158"/>
      <c r="GJY90" s="158"/>
      <c r="GJZ90" s="158"/>
      <c r="GKA90" s="158"/>
      <c r="GKB90" s="158"/>
      <c r="GKC90" s="158"/>
      <c r="GKD90" s="158"/>
      <c r="GKE90" s="158"/>
      <c r="GKF90" s="158"/>
      <c r="GKG90" s="158"/>
      <c r="GKH90" s="158"/>
      <c r="GKI90" s="158"/>
      <c r="GKJ90" s="158"/>
      <c r="GKK90" s="158"/>
      <c r="GKL90" s="158"/>
      <c r="GKM90" s="158"/>
      <c r="GKN90" s="158"/>
      <c r="GKO90" s="158"/>
      <c r="GKP90" s="158"/>
      <c r="GKQ90" s="158"/>
      <c r="GKR90" s="158"/>
      <c r="GKS90" s="158"/>
      <c r="GKT90" s="158"/>
      <c r="GKU90" s="158"/>
      <c r="GKV90" s="158"/>
      <c r="GKW90" s="158"/>
      <c r="GKX90" s="158"/>
      <c r="GKY90" s="158"/>
      <c r="GKZ90" s="158"/>
      <c r="GLA90" s="158"/>
      <c r="GLB90" s="158"/>
      <c r="GLC90" s="158"/>
      <c r="GLD90" s="158"/>
      <c r="GLE90" s="158"/>
      <c r="GLF90" s="158"/>
      <c r="GLG90" s="158"/>
      <c r="GLH90" s="158"/>
      <c r="GLI90" s="158"/>
      <c r="GLJ90" s="158"/>
      <c r="GLK90" s="158"/>
      <c r="GLL90" s="158"/>
      <c r="GLM90" s="158"/>
      <c r="GLN90" s="158"/>
      <c r="GLO90" s="158"/>
      <c r="GLP90" s="158"/>
      <c r="GLQ90" s="158"/>
      <c r="GLR90" s="158"/>
      <c r="GLS90" s="158"/>
      <c r="GLT90" s="158"/>
      <c r="GLU90" s="158"/>
      <c r="GLV90" s="158"/>
      <c r="GLW90" s="158"/>
      <c r="GLX90" s="158"/>
      <c r="GLY90" s="158"/>
      <c r="GLZ90" s="158"/>
      <c r="GMA90" s="158"/>
      <c r="GMB90" s="158"/>
      <c r="GMC90" s="158"/>
      <c r="GMD90" s="158"/>
      <c r="GME90" s="158"/>
      <c r="GMF90" s="158"/>
      <c r="GMG90" s="158"/>
      <c r="GMH90" s="158"/>
      <c r="GMI90" s="158"/>
      <c r="GMJ90" s="158"/>
      <c r="GMK90" s="158"/>
      <c r="GML90" s="158"/>
      <c r="GMM90" s="158"/>
      <c r="GMN90" s="158"/>
      <c r="GMO90" s="158"/>
      <c r="GMP90" s="158"/>
      <c r="GMQ90" s="158"/>
      <c r="GMR90" s="158"/>
      <c r="GMS90" s="158"/>
      <c r="GMT90" s="158"/>
      <c r="GMU90" s="158"/>
      <c r="GMV90" s="158"/>
      <c r="GMW90" s="158"/>
      <c r="GMX90" s="158"/>
      <c r="GMY90" s="158"/>
      <c r="GMZ90" s="158"/>
      <c r="GNA90" s="158"/>
      <c r="GNB90" s="158"/>
      <c r="GNC90" s="158"/>
      <c r="GND90" s="158"/>
      <c r="GNE90" s="158"/>
      <c r="GNF90" s="158"/>
      <c r="GNG90" s="158"/>
      <c r="GNH90" s="158"/>
      <c r="GNI90" s="158"/>
      <c r="GNJ90" s="158"/>
      <c r="GNK90" s="158"/>
      <c r="GNL90" s="158"/>
      <c r="GNM90" s="158"/>
      <c r="GNN90" s="158"/>
      <c r="GNO90" s="158"/>
      <c r="GNP90" s="158"/>
      <c r="GNQ90" s="158"/>
      <c r="GNR90" s="158"/>
      <c r="GNS90" s="158"/>
      <c r="GNT90" s="158"/>
      <c r="GNU90" s="158"/>
      <c r="GNV90" s="158"/>
      <c r="GNW90" s="158"/>
      <c r="GNX90" s="158"/>
      <c r="GNY90" s="158"/>
      <c r="GNZ90" s="158"/>
      <c r="GOA90" s="158"/>
      <c r="GOB90" s="158"/>
      <c r="GOC90" s="158"/>
      <c r="GOD90" s="158"/>
      <c r="GOE90" s="158"/>
      <c r="GOF90" s="158"/>
      <c r="GOG90" s="158"/>
      <c r="GOH90" s="158"/>
      <c r="GOI90" s="158"/>
      <c r="GOJ90" s="158"/>
      <c r="GOK90" s="158"/>
      <c r="GOL90" s="158"/>
      <c r="GOM90" s="158"/>
      <c r="GON90" s="158"/>
      <c r="GOO90" s="158"/>
      <c r="GOP90" s="158"/>
      <c r="GOQ90" s="158"/>
      <c r="GOR90" s="158"/>
      <c r="GOS90" s="158"/>
      <c r="GOT90" s="158"/>
      <c r="GOU90" s="158"/>
      <c r="GOV90" s="158"/>
      <c r="GOW90" s="158"/>
      <c r="GOX90" s="158"/>
      <c r="GOY90" s="158"/>
      <c r="GOZ90" s="158"/>
      <c r="GPA90" s="158"/>
      <c r="GPB90" s="158"/>
      <c r="GPC90" s="158"/>
      <c r="GPD90" s="158"/>
      <c r="GPE90" s="158"/>
      <c r="GPF90" s="158"/>
      <c r="GPG90" s="158"/>
      <c r="GPH90" s="158"/>
      <c r="GPI90" s="158"/>
      <c r="GPJ90" s="158"/>
      <c r="GPK90" s="158"/>
      <c r="GPL90" s="158"/>
      <c r="GPM90" s="158"/>
      <c r="GPN90" s="158"/>
      <c r="GPO90" s="158"/>
      <c r="GPP90" s="158"/>
      <c r="GPQ90" s="158"/>
      <c r="GPR90" s="158"/>
      <c r="GPS90" s="158"/>
      <c r="GPT90" s="158"/>
      <c r="GPU90" s="158"/>
      <c r="GPV90" s="158"/>
      <c r="GPW90" s="158"/>
      <c r="GPX90" s="158"/>
      <c r="GPY90" s="158"/>
      <c r="GPZ90" s="158"/>
      <c r="GQA90" s="158"/>
      <c r="GQB90" s="158"/>
      <c r="GQC90" s="158"/>
      <c r="GQD90" s="158"/>
      <c r="GQE90" s="158"/>
      <c r="GQF90" s="158"/>
      <c r="GQG90" s="158"/>
      <c r="GQH90" s="158"/>
      <c r="GQI90" s="158"/>
      <c r="GQJ90" s="158"/>
      <c r="GQK90" s="158"/>
      <c r="GQL90" s="158"/>
      <c r="GQM90" s="158"/>
      <c r="GQN90" s="158"/>
      <c r="GQO90" s="158"/>
      <c r="GQP90" s="158"/>
      <c r="GQQ90" s="158"/>
      <c r="GQR90" s="158"/>
      <c r="GQS90" s="158"/>
      <c r="GQT90" s="158"/>
      <c r="GQU90" s="158"/>
      <c r="GQV90" s="158"/>
      <c r="GQW90" s="158"/>
      <c r="GQX90" s="158"/>
      <c r="GQY90" s="158"/>
      <c r="GQZ90" s="158"/>
      <c r="GRA90" s="158"/>
      <c r="GRB90" s="158"/>
      <c r="GRC90" s="158"/>
      <c r="GRD90" s="158"/>
      <c r="GRE90" s="158"/>
      <c r="GRF90" s="158"/>
      <c r="GRG90" s="158"/>
      <c r="GRH90" s="158"/>
      <c r="GRI90" s="158"/>
      <c r="GRJ90" s="158"/>
      <c r="GRK90" s="158"/>
      <c r="GRL90" s="158"/>
      <c r="GRM90" s="158"/>
      <c r="GRN90" s="158"/>
      <c r="GRO90" s="158"/>
      <c r="GRP90" s="158"/>
      <c r="GRQ90" s="158"/>
      <c r="GRR90" s="158"/>
      <c r="GRS90" s="158"/>
      <c r="GRT90" s="158"/>
      <c r="GRU90" s="158"/>
      <c r="GRV90" s="158"/>
      <c r="GRW90" s="158"/>
      <c r="GRX90" s="158"/>
      <c r="GRY90" s="158"/>
      <c r="GRZ90" s="158"/>
      <c r="GSA90" s="158"/>
      <c r="GSB90" s="158"/>
      <c r="GSC90" s="158"/>
      <c r="GSD90" s="158"/>
      <c r="GSE90" s="158"/>
      <c r="GSF90" s="158"/>
      <c r="GSG90" s="158"/>
      <c r="GSH90" s="158"/>
      <c r="GSI90" s="158"/>
      <c r="GSJ90" s="158"/>
      <c r="GSK90" s="158"/>
      <c r="GSL90" s="158"/>
      <c r="GSM90" s="158"/>
      <c r="GSN90" s="158"/>
      <c r="GSO90" s="158"/>
      <c r="GSP90" s="158"/>
      <c r="GSQ90" s="158"/>
      <c r="GSR90" s="158"/>
      <c r="GSS90" s="158"/>
      <c r="GST90" s="158"/>
      <c r="GSU90" s="158"/>
      <c r="GSV90" s="158"/>
      <c r="GSW90" s="158"/>
      <c r="GSX90" s="158"/>
      <c r="GSY90" s="158"/>
      <c r="GSZ90" s="158"/>
      <c r="GTA90" s="158"/>
      <c r="GTB90" s="158"/>
      <c r="GTC90" s="158"/>
      <c r="GTD90" s="158"/>
      <c r="GTE90" s="158"/>
      <c r="GTF90" s="158"/>
      <c r="GTG90" s="158"/>
      <c r="GTH90" s="158"/>
      <c r="GTI90" s="158"/>
      <c r="GTJ90" s="158"/>
      <c r="GTK90" s="158"/>
      <c r="GTL90" s="158"/>
      <c r="GTM90" s="158"/>
      <c r="GTN90" s="158"/>
      <c r="GTO90" s="158"/>
      <c r="GTP90" s="158"/>
      <c r="GTQ90" s="158"/>
      <c r="GTR90" s="158"/>
      <c r="GTS90" s="158"/>
      <c r="GTT90" s="158"/>
      <c r="GTU90" s="158"/>
      <c r="GTV90" s="158"/>
      <c r="GTW90" s="158"/>
      <c r="GTX90" s="158"/>
      <c r="GTY90" s="158"/>
      <c r="GTZ90" s="158"/>
      <c r="GUA90" s="158"/>
      <c r="GUB90" s="158"/>
      <c r="GUC90" s="158"/>
      <c r="GUD90" s="158"/>
      <c r="GUE90" s="158"/>
      <c r="GUF90" s="158"/>
      <c r="GUG90" s="158"/>
      <c r="GUH90" s="158"/>
      <c r="GUI90" s="158"/>
      <c r="GUJ90" s="158"/>
      <c r="GUK90" s="158"/>
      <c r="GUL90" s="158"/>
      <c r="GUM90" s="158"/>
      <c r="GUN90" s="158"/>
      <c r="GUO90" s="158"/>
      <c r="GUP90" s="158"/>
      <c r="GUQ90" s="158"/>
      <c r="GUR90" s="158"/>
      <c r="GUS90" s="158"/>
      <c r="GUT90" s="158"/>
      <c r="GUU90" s="158"/>
      <c r="GUV90" s="158"/>
      <c r="GUW90" s="158"/>
      <c r="GUX90" s="158"/>
      <c r="GUY90" s="158"/>
      <c r="GUZ90" s="158"/>
      <c r="GVA90" s="158"/>
      <c r="GVB90" s="158"/>
      <c r="GVC90" s="158"/>
      <c r="GVD90" s="158"/>
      <c r="GVE90" s="158"/>
      <c r="GVF90" s="158"/>
      <c r="GVG90" s="158"/>
      <c r="GVH90" s="158"/>
      <c r="GVI90" s="158"/>
      <c r="GVJ90" s="158"/>
      <c r="GVK90" s="158"/>
      <c r="GVL90" s="158"/>
      <c r="GVM90" s="158"/>
      <c r="GVN90" s="158"/>
      <c r="GVO90" s="158"/>
      <c r="GVP90" s="158"/>
      <c r="GVQ90" s="158"/>
      <c r="GVR90" s="158"/>
      <c r="GVS90" s="158"/>
      <c r="GVT90" s="158"/>
      <c r="GVU90" s="158"/>
      <c r="GVV90" s="158"/>
      <c r="GVW90" s="158"/>
      <c r="GVX90" s="158"/>
      <c r="GVY90" s="158"/>
      <c r="GVZ90" s="158"/>
      <c r="GWA90" s="158"/>
      <c r="GWB90" s="158"/>
      <c r="GWC90" s="158"/>
      <c r="GWD90" s="158"/>
      <c r="GWE90" s="158"/>
      <c r="GWF90" s="158"/>
      <c r="GWG90" s="158"/>
      <c r="GWH90" s="158"/>
      <c r="GWI90" s="158"/>
      <c r="GWJ90" s="158"/>
      <c r="GWK90" s="158"/>
      <c r="GWL90" s="158"/>
      <c r="GWM90" s="158"/>
      <c r="GWN90" s="158"/>
      <c r="GWO90" s="158"/>
      <c r="GWP90" s="158"/>
      <c r="GWQ90" s="158"/>
      <c r="GWR90" s="158"/>
      <c r="GWS90" s="158"/>
      <c r="GWT90" s="158"/>
      <c r="GWU90" s="158"/>
      <c r="GWV90" s="158"/>
      <c r="GWW90" s="158"/>
      <c r="GWX90" s="158"/>
      <c r="GWY90" s="158"/>
      <c r="GWZ90" s="158"/>
      <c r="GXA90" s="158"/>
      <c r="GXB90" s="158"/>
      <c r="GXC90" s="158"/>
      <c r="GXD90" s="158"/>
      <c r="GXE90" s="158"/>
      <c r="GXF90" s="158"/>
      <c r="GXG90" s="158"/>
      <c r="GXH90" s="158"/>
      <c r="GXI90" s="158"/>
      <c r="GXJ90" s="158"/>
      <c r="GXK90" s="158"/>
      <c r="GXL90" s="158"/>
      <c r="GXM90" s="158"/>
      <c r="GXN90" s="158"/>
      <c r="GXO90" s="158"/>
      <c r="GXP90" s="158"/>
      <c r="GXQ90" s="158"/>
      <c r="GXR90" s="158"/>
      <c r="GXS90" s="158"/>
      <c r="GXT90" s="158"/>
      <c r="GXU90" s="158"/>
      <c r="GXV90" s="158"/>
      <c r="GXW90" s="158"/>
      <c r="GXX90" s="158"/>
      <c r="GXY90" s="158"/>
      <c r="GXZ90" s="158"/>
      <c r="GYA90" s="158"/>
      <c r="GYB90" s="158"/>
      <c r="GYC90" s="158"/>
      <c r="GYD90" s="158"/>
      <c r="GYE90" s="158"/>
      <c r="GYF90" s="158"/>
      <c r="GYG90" s="158"/>
      <c r="GYH90" s="158"/>
      <c r="GYI90" s="158"/>
      <c r="GYJ90" s="158"/>
      <c r="GYK90" s="158"/>
      <c r="GYL90" s="158"/>
      <c r="GYM90" s="158"/>
      <c r="GYN90" s="158"/>
      <c r="GYO90" s="158"/>
      <c r="GYP90" s="158"/>
      <c r="GYQ90" s="158"/>
      <c r="GYR90" s="158"/>
      <c r="GYS90" s="158"/>
      <c r="GYT90" s="158"/>
      <c r="GYU90" s="158"/>
      <c r="GYV90" s="158"/>
      <c r="GYW90" s="158"/>
      <c r="GYX90" s="158"/>
      <c r="GYY90" s="158"/>
      <c r="GYZ90" s="158"/>
      <c r="GZA90" s="158"/>
      <c r="GZB90" s="158"/>
      <c r="GZC90" s="158"/>
      <c r="GZD90" s="158"/>
      <c r="GZE90" s="158"/>
      <c r="GZF90" s="158"/>
      <c r="GZG90" s="158"/>
      <c r="GZH90" s="158"/>
      <c r="GZI90" s="158"/>
      <c r="GZJ90" s="158"/>
      <c r="GZK90" s="158"/>
      <c r="GZL90" s="158"/>
      <c r="GZM90" s="158"/>
      <c r="GZN90" s="158"/>
      <c r="GZO90" s="158"/>
      <c r="GZP90" s="158"/>
      <c r="GZQ90" s="158"/>
      <c r="GZR90" s="158"/>
      <c r="GZS90" s="158"/>
      <c r="GZT90" s="158"/>
      <c r="GZU90" s="158"/>
      <c r="GZV90" s="158"/>
      <c r="GZW90" s="158"/>
      <c r="GZX90" s="158"/>
      <c r="GZY90" s="158"/>
      <c r="GZZ90" s="158"/>
      <c r="HAA90" s="158"/>
      <c r="HAB90" s="158"/>
      <c r="HAC90" s="158"/>
      <c r="HAD90" s="158"/>
      <c r="HAE90" s="158"/>
      <c r="HAF90" s="158"/>
      <c r="HAG90" s="158"/>
      <c r="HAH90" s="158"/>
      <c r="HAI90" s="158"/>
      <c r="HAJ90" s="158"/>
      <c r="HAK90" s="158"/>
      <c r="HAL90" s="158"/>
      <c r="HAM90" s="158"/>
      <c r="HAN90" s="158"/>
      <c r="HAO90" s="158"/>
      <c r="HAP90" s="158"/>
      <c r="HAQ90" s="158"/>
      <c r="HAR90" s="158"/>
      <c r="HAS90" s="158"/>
      <c r="HAT90" s="158"/>
      <c r="HAU90" s="158"/>
      <c r="HAV90" s="158"/>
      <c r="HAW90" s="158"/>
      <c r="HAX90" s="158"/>
      <c r="HAY90" s="158"/>
      <c r="HAZ90" s="158"/>
      <c r="HBA90" s="158"/>
      <c r="HBB90" s="158"/>
      <c r="HBC90" s="158"/>
      <c r="HBD90" s="158"/>
      <c r="HBE90" s="158"/>
      <c r="HBF90" s="158"/>
      <c r="HBG90" s="158"/>
      <c r="HBH90" s="158"/>
      <c r="HBI90" s="158"/>
      <c r="HBJ90" s="158"/>
      <c r="HBK90" s="158"/>
      <c r="HBL90" s="158"/>
      <c r="HBM90" s="158"/>
      <c r="HBN90" s="158"/>
      <c r="HBO90" s="158"/>
      <c r="HBP90" s="158"/>
      <c r="HBQ90" s="158"/>
      <c r="HBR90" s="158"/>
      <c r="HBS90" s="158"/>
      <c r="HBT90" s="158"/>
      <c r="HBU90" s="158"/>
      <c r="HBV90" s="158"/>
      <c r="HBW90" s="158"/>
      <c r="HBX90" s="158"/>
      <c r="HBY90" s="158"/>
      <c r="HBZ90" s="158"/>
      <c r="HCA90" s="158"/>
      <c r="HCB90" s="158"/>
      <c r="HCC90" s="158"/>
      <c r="HCD90" s="158"/>
      <c r="HCE90" s="158"/>
      <c r="HCF90" s="158"/>
      <c r="HCG90" s="158"/>
      <c r="HCH90" s="158"/>
      <c r="HCI90" s="158"/>
      <c r="HCJ90" s="158"/>
      <c r="HCK90" s="158"/>
      <c r="HCL90" s="158"/>
      <c r="HCM90" s="158"/>
      <c r="HCN90" s="158"/>
      <c r="HCO90" s="158"/>
      <c r="HCP90" s="158"/>
      <c r="HCQ90" s="158"/>
      <c r="HCR90" s="158"/>
      <c r="HCS90" s="158"/>
      <c r="HCT90" s="158"/>
      <c r="HCU90" s="158"/>
      <c r="HCV90" s="158"/>
      <c r="HCW90" s="158"/>
      <c r="HCX90" s="158"/>
      <c r="HCY90" s="158"/>
      <c r="HCZ90" s="158"/>
      <c r="HDA90" s="158"/>
      <c r="HDB90" s="158"/>
      <c r="HDC90" s="158"/>
      <c r="HDD90" s="158"/>
      <c r="HDE90" s="158"/>
      <c r="HDF90" s="158"/>
      <c r="HDG90" s="158"/>
      <c r="HDH90" s="158"/>
      <c r="HDI90" s="158"/>
      <c r="HDJ90" s="158"/>
      <c r="HDK90" s="158"/>
      <c r="HDL90" s="158"/>
      <c r="HDM90" s="158"/>
      <c r="HDN90" s="158"/>
      <c r="HDO90" s="158"/>
      <c r="HDP90" s="158"/>
      <c r="HDQ90" s="158"/>
      <c r="HDR90" s="158"/>
      <c r="HDS90" s="158"/>
      <c r="HDT90" s="158"/>
      <c r="HDU90" s="158"/>
      <c r="HDV90" s="158"/>
      <c r="HDW90" s="158"/>
      <c r="HDX90" s="158"/>
      <c r="HDY90" s="158"/>
      <c r="HDZ90" s="158"/>
      <c r="HEA90" s="158"/>
      <c r="HEB90" s="158"/>
      <c r="HEC90" s="158"/>
      <c r="HED90" s="158"/>
      <c r="HEE90" s="158"/>
      <c r="HEF90" s="158"/>
      <c r="HEG90" s="158"/>
      <c r="HEH90" s="158"/>
      <c r="HEI90" s="158"/>
      <c r="HEJ90" s="158"/>
      <c r="HEK90" s="158"/>
      <c r="HEL90" s="158"/>
      <c r="HEM90" s="158"/>
      <c r="HEN90" s="158"/>
      <c r="HEO90" s="158"/>
      <c r="HEP90" s="158"/>
      <c r="HEQ90" s="158"/>
      <c r="HER90" s="158"/>
      <c r="HES90" s="158"/>
      <c r="HET90" s="158"/>
      <c r="HEU90" s="158"/>
      <c r="HEV90" s="158"/>
      <c r="HEW90" s="158"/>
      <c r="HEX90" s="158"/>
      <c r="HEY90" s="158"/>
      <c r="HEZ90" s="158"/>
      <c r="HFA90" s="158"/>
      <c r="HFB90" s="158"/>
      <c r="HFC90" s="158"/>
      <c r="HFD90" s="158"/>
      <c r="HFE90" s="158"/>
      <c r="HFF90" s="158"/>
      <c r="HFG90" s="158"/>
      <c r="HFH90" s="158"/>
      <c r="HFI90" s="158"/>
      <c r="HFJ90" s="158"/>
      <c r="HFK90" s="158"/>
      <c r="HFL90" s="158"/>
      <c r="HFM90" s="158"/>
      <c r="HFN90" s="158"/>
      <c r="HFO90" s="158"/>
      <c r="HFP90" s="158"/>
      <c r="HFQ90" s="158"/>
      <c r="HFR90" s="158"/>
      <c r="HFS90" s="158"/>
      <c r="HFT90" s="158"/>
      <c r="HFU90" s="158"/>
      <c r="HFV90" s="158"/>
      <c r="HFW90" s="158"/>
      <c r="HFX90" s="158"/>
      <c r="HFY90" s="158"/>
      <c r="HFZ90" s="158"/>
      <c r="HGA90" s="158"/>
      <c r="HGB90" s="158"/>
      <c r="HGC90" s="158"/>
      <c r="HGD90" s="158"/>
      <c r="HGE90" s="158"/>
      <c r="HGF90" s="158"/>
      <c r="HGG90" s="158"/>
      <c r="HGH90" s="158"/>
      <c r="HGI90" s="158"/>
      <c r="HGJ90" s="158"/>
      <c r="HGK90" s="158"/>
      <c r="HGL90" s="158"/>
      <c r="HGM90" s="158"/>
      <c r="HGN90" s="158"/>
      <c r="HGO90" s="158"/>
      <c r="HGP90" s="158"/>
      <c r="HGQ90" s="158"/>
      <c r="HGR90" s="158"/>
      <c r="HGS90" s="158"/>
      <c r="HGT90" s="158"/>
      <c r="HGU90" s="158"/>
      <c r="HGV90" s="158"/>
      <c r="HGW90" s="158"/>
      <c r="HGX90" s="158"/>
      <c r="HGY90" s="158"/>
      <c r="HGZ90" s="158"/>
      <c r="HHA90" s="158"/>
      <c r="HHB90" s="158"/>
      <c r="HHC90" s="158"/>
      <c r="HHD90" s="158"/>
      <c r="HHE90" s="158"/>
      <c r="HHF90" s="158"/>
      <c r="HHG90" s="158"/>
      <c r="HHH90" s="158"/>
      <c r="HHI90" s="158"/>
      <c r="HHJ90" s="158"/>
      <c r="HHK90" s="158"/>
      <c r="HHL90" s="158"/>
      <c r="HHM90" s="158"/>
      <c r="HHN90" s="158"/>
      <c r="HHO90" s="158"/>
      <c r="HHP90" s="158"/>
      <c r="HHQ90" s="158"/>
      <c r="HHR90" s="158"/>
      <c r="HHS90" s="158"/>
      <c r="HHT90" s="158"/>
      <c r="HHU90" s="158"/>
      <c r="HHV90" s="158"/>
      <c r="HHW90" s="158"/>
      <c r="HHX90" s="158"/>
      <c r="HHY90" s="158"/>
      <c r="HHZ90" s="158"/>
      <c r="HIA90" s="158"/>
      <c r="HIB90" s="158"/>
      <c r="HIC90" s="158"/>
      <c r="HID90" s="158"/>
      <c r="HIE90" s="158"/>
      <c r="HIF90" s="158"/>
      <c r="HIG90" s="158"/>
      <c r="HIH90" s="158"/>
      <c r="HII90" s="158"/>
      <c r="HIJ90" s="158"/>
      <c r="HIK90" s="158"/>
      <c r="HIL90" s="158"/>
      <c r="HIM90" s="158"/>
      <c r="HIN90" s="158"/>
      <c r="HIO90" s="158"/>
      <c r="HIP90" s="158"/>
      <c r="HIQ90" s="158"/>
      <c r="HIR90" s="158"/>
      <c r="HIS90" s="158"/>
      <c r="HIT90" s="158"/>
      <c r="HIU90" s="158"/>
      <c r="HIV90" s="158"/>
      <c r="HIW90" s="158"/>
      <c r="HIX90" s="158"/>
      <c r="HIY90" s="158"/>
      <c r="HIZ90" s="158"/>
      <c r="HJA90" s="158"/>
      <c r="HJB90" s="158"/>
      <c r="HJC90" s="158"/>
      <c r="HJD90" s="158"/>
      <c r="HJE90" s="158"/>
      <c r="HJF90" s="158"/>
      <c r="HJG90" s="158"/>
      <c r="HJH90" s="158"/>
      <c r="HJI90" s="158"/>
      <c r="HJJ90" s="158"/>
      <c r="HJK90" s="158"/>
      <c r="HJL90" s="158"/>
      <c r="HJM90" s="158"/>
      <c r="HJN90" s="158"/>
      <c r="HJO90" s="158"/>
      <c r="HJP90" s="158"/>
      <c r="HJQ90" s="158"/>
      <c r="HJR90" s="158"/>
      <c r="HJS90" s="158"/>
      <c r="HJT90" s="158"/>
      <c r="HJU90" s="158"/>
      <c r="HJV90" s="158"/>
      <c r="HJW90" s="158"/>
      <c r="HJX90" s="158"/>
      <c r="HJY90" s="158"/>
      <c r="HJZ90" s="158"/>
      <c r="HKA90" s="158"/>
      <c r="HKB90" s="158"/>
      <c r="HKC90" s="158"/>
      <c r="HKD90" s="158"/>
      <c r="HKE90" s="158"/>
      <c r="HKF90" s="158"/>
      <c r="HKG90" s="158"/>
      <c r="HKH90" s="158"/>
      <c r="HKI90" s="158"/>
      <c r="HKJ90" s="158"/>
      <c r="HKK90" s="158"/>
      <c r="HKL90" s="158"/>
      <c r="HKM90" s="158"/>
      <c r="HKN90" s="158"/>
      <c r="HKO90" s="158"/>
      <c r="HKP90" s="158"/>
      <c r="HKQ90" s="158"/>
      <c r="HKR90" s="158"/>
      <c r="HKS90" s="158"/>
      <c r="HKT90" s="158"/>
      <c r="HKU90" s="158"/>
      <c r="HKV90" s="158"/>
      <c r="HKW90" s="158"/>
      <c r="HKX90" s="158"/>
      <c r="HKY90" s="158"/>
      <c r="HKZ90" s="158"/>
      <c r="HLA90" s="158"/>
      <c r="HLB90" s="158"/>
      <c r="HLC90" s="158"/>
      <c r="HLD90" s="158"/>
      <c r="HLE90" s="158"/>
      <c r="HLF90" s="158"/>
      <c r="HLG90" s="158"/>
      <c r="HLH90" s="158"/>
      <c r="HLI90" s="158"/>
      <c r="HLJ90" s="158"/>
      <c r="HLK90" s="158"/>
      <c r="HLL90" s="158"/>
      <c r="HLM90" s="158"/>
      <c r="HLN90" s="158"/>
      <c r="HLO90" s="158"/>
      <c r="HLP90" s="158"/>
      <c r="HLQ90" s="158"/>
      <c r="HLR90" s="158"/>
      <c r="HLS90" s="158"/>
      <c r="HLT90" s="158"/>
      <c r="HLU90" s="158"/>
      <c r="HLV90" s="158"/>
      <c r="HLW90" s="158"/>
      <c r="HLX90" s="158"/>
      <c r="HLY90" s="158"/>
      <c r="HLZ90" s="158"/>
      <c r="HMA90" s="158"/>
      <c r="HMB90" s="158"/>
      <c r="HMC90" s="158"/>
      <c r="HMD90" s="158"/>
      <c r="HME90" s="158"/>
      <c r="HMF90" s="158"/>
      <c r="HMG90" s="158"/>
      <c r="HMH90" s="158"/>
      <c r="HMI90" s="158"/>
      <c r="HMJ90" s="158"/>
      <c r="HMK90" s="158"/>
      <c r="HML90" s="158"/>
      <c r="HMM90" s="158"/>
      <c r="HMN90" s="158"/>
      <c r="HMO90" s="158"/>
      <c r="HMP90" s="158"/>
      <c r="HMQ90" s="158"/>
      <c r="HMR90" s="158"/>
      <c r="HMS90" s="158"/>
      <c r="HMT90" s="158"/>
      <c r="HMU90" s="158"/>
      <c r="HMV90" s="158"/>
      <c r="HMW90" s="158"/>
      <c r="HMX90" s="158"/>
      <c r="HMY90" s="158"/>
      <c r="HMZ90" s="158"/>
      <c r="HNA90" s="158"/>
      <c r="HNB90" s="158"/>
      <c r="HNC90" s="158"/>
      <c r="HND90" s="158"/>
      <c r="HNE90" s="158"/>
      <c r="HNF90" s="158"/>
      <c r="HNG90" s="158"/>
      <c r="HNH90" s="158"/>
      <c r="HNI90" s="158"/>
      <c r="HNJ90" s="158"/>
      <c r="HNK90" s="158"/>
      <c r="HNL90" s="158"/>
      <c r="HNM90" s="158"/>
      <c r="HNN90" s="158"/>
      <c r="HNO90" s="158"/>
      <c r="HNP90" s="158"/>
      <c r="HNQ90" s="158"/>
      <c r="HNR90" s="158"/>
      <c r="HNS90" s="158"/>
      <c r="HNT90" s="158"/>
      <c r="HNU90" s="158"/>
      <c r="HNV90" s="158"/>
      <c r="HNW90" s="158"/>
      <c r="HNX90" s="158"/>
      <c r="HNY90" s="158"/>
      <c r="HNZ90" s="158"/>
      <c r="HOA90" s="158"/>
      <c r="HOB90" s="158"/>
      <c r="HOC90" s="158"/>
      <c r="HOD90" s="158"/>
      <c r="HOE90" s="158"/>
      <c r="HOF90" s="158"/>
      <c r="HOG90" s="158"/>
      <c r="HOH90" s="158"/>
      <c r="HOI90" s="158"/>
      <c r="HOJ90" s="158"/>
      <c r="HOK90" s="158"/>
      <c r="HOL90" s="158"/>
      <c r="HOM90" s="158"/>
      <c r="HON90" s="158"/>
      <c r="HOO90" s="158"/>
      <c r="HOP90" s="158"/>
      <c r="HOQ90" s="158"/>
      <c r="HOR90" s="158"/>
      <c r="HOS90" s="158"/>
      <c r="HOT90" s="158"/>
      <c r="HOU90" s="158"/>
      <c r="HOV90" s="158"/>
      <c r="HOW90" s="158"/>
      <c r="HOX90" s="158"/>
      <c r="HOY90" s="158"/>
      <c r="HOZ90" s="158"/>
      <c r="HPA90" s="158"/>
      <c r="HPB90" s="158"/>
      <c r="HPC90" s="158"/>
      <c r="HPD90" s="158"/>
      <c r="HPE90" s="158"/>
      <c r="HPF90" s="158"/>
      <c r="HPG90" s="158"/>
      <c r="HPH90" s="158"/>
      <c r="HPI90" s="158"/>
      <c r="HPJ90" s="158"/>
      <c r="HPK90" s="158"/>
      <c r="HPL90" s="158"/>
      <c r="HPM90" s="158"/>
      <c r="HPN90" s="158"/>
      <c r="HPO90" s="158"/>
      <c r="HPP90" s="158"/>
      <c r="HPQ90" s="158"/>
      <c r="HPR90" s="158"/>
      <c r="HPS90" s="158"/>
      <c r="HPT90" s="158"/>
      <c r="HPU90" s="158"/>
      <c r="HPV90" s="158"/>
      <c r="HPW90" s="158"/>
      <c r="HPX90" s="158"/>
      <c r="HPY90" s="158"/>
      <c r="HPZ90" s="158"/>
      <c r="HQA90" s="158"/>
      <c r="HQB90" s="158"/>
      <c r="HQC90" s="158"/>
      <c r="HQD90" s="158"/>
      <c r="HQE90" s="158"/>
      <c r="HQF90" s="158"/>
      <c r="HQG90" s="158"/>
      <c r="HQH90" s="158"/>
      <c r="HQI90" s="158"/>
      <c r="HQJ90" s="158"/>
      <c r="HQK90" s="158"/>
      <c r="HQL90" s="158"/>
      <c r="HQM90" s="158"/>
      <c r="HQN90" s="158"/>
      <c r="HQO90" s="158"/>
      <c r="HQP90" s="158"/>
      <c r="HQQ90" s="158"/>
      <c r="HQR90" s="158"/>
      <c r="HQS90" s="158"/>
      <c r="HQT90" s="158"/>
      <c r="HQU90" s="158"/>
      <c r="HQV90" s="158"/>
      <c r="HQW90" s="158"/>
      <c r="HQX90" s="158"/>
      <c r="HQY90" s="158"/>
      <c r="HQZ90" s="158"/>
      <c r="HRA90" s="158"/>
      <c r="HRB90" s="158"/>
      <c r="HRC90" s="158"/>
      <c r="HRD90" s="158"/>
      <c r="HRE90" s="158"/>
      <c r="HRF90" s="158"/>
      <c r="HRG90" s="158"/>
      <c r="HRH90" s="158"/>
      <c r="HRI90" s="158"/>
      <c r="HRJ90" s="158"/>
      <c r="HRK90" s="158"/>
      <c r="HRL90" s="158"/>
      <c r="HRM90" s="158"/>
      <c r="HRN90" s="158"/>
      <c r="HRO90" s="158"/>
      <c r="HRP90" s="158"/>
      <c r="HRQ90" s="158"/>
      <c r="HRR90" s="158"/>
      <c r="HRS90" s="158"/>
      <c r="HRT90" s="158"/>
      <c r="HRU90" s="158"/>
      <c r="HRV90" s="158"/>
      <c r="HRW90" s="158"/>
      <c r="HRX90" s="158"/>
      <c r="HRY90" s="158"/>
      <c r="HRZ90" s="158"/>
      <c r="HSA90" s="158"/>
      <c r="HSB90" s="158"/>
      <c r="HSC90" s="158"/>
      <c r="HSD90" s="158"/>
      <c r="HSE90" s="158"/>
      <c r="HSF90" s="158"/>
      <c r="HSG90" s="158"/>
      <c r="HSH90" s="158"/>
      <c r="HSI90" s="158"/>
      <c r="HSJ90" s="158"/>
      <c r="HSK90" s="158"/>
      <c r="HSL90" s="158"/>
      <c r="HSM90" s="158"/>
      <c r="HSN90" s="158"/>
      <c r="HSO90" s="158"/>
      <c r="HSP90" s="158"/>
      <c r="HSQ90" s="158"/>
      <c r="HSR90" s="158"/>
      <c r="HSS90" s="158"/>
      <c r="HST90" s="158"/>
      <c r="HSU90" s="158"/>
      <c r="HSV90" s="158"/>
      <c r="HSW90" s="158"/>
      <c r="HSX90" s="158"/>
      <c r="HSY90" s="158"/>
      <c r="HSZ90" s="158"/>
      <c r="HTA90" s="158"/>
      <c r="HTB90" s="158"/>
      <c r="HTC90" s="158"/>
      <c r="HTD90" s="158"/>
      <c r="HTE90" s="158"/>
      <c r="HTF90" s="158"/>
      <c r="HTG90" s="158"/>
      <c r="HTH90" s="158"/>
      <c r="HTI90" s="158"/>
      <c r="HTJ90" s="158"/>
      <c r="HTK90" s="158"/>
      <c r="HTL90" s="158"/>
      <c r="HTM90" s="158"/>
      <c r="HTN90" s="158"/>
      <c r="HTO90" s="158"/>
      <c r="HTP90" s="158"/>
      <c r="HTQ90" s="158"/>
      <c r="HTR90" s="158"/>
      <c r="HTS90" s="158"/>
      <c r="HTT90" s="158"/>
      <c r="HTU90" s="158"/>
      <c r="HTV90" s="158"/>
      <c r="HTW90" s="158"/>
      <c r="HTX90" s="158"/>
      <c r="HTY90" s="158"/>
      <c r="HTZ90" s="158"/>
      <c r="HUA90" s="158"/>
      <c r="HUB90" s="158"/>
      <c r="HUC90" s="158"/>
      <c r="HUD90" s="158"/>
      <c r="HUE90" s="158"/>
      <c r="HUF90" s="158"/>
      <c r="HUG90" s="158"/>
      <c r="HUH90" s="158"/>
      <c r="HUI90" s="158"/>
      <c r="HUJ90" s="158"/>
      <c r="HUK90" s="158"/>
      <c r="HUL90" s="158"/>
      <c r="HUM90" s="158"/>
      <c r="HUN90" s="158"/>
      <c r="HUO90" s="158"/>
      <c r="HUP90" s="158"/>
      <c r="HUQ90" s="158"/>
      <c r="HUR90" s="158"/>
      <c r="HUS90" s="158"/>
      <c r="HUT90" s="158"/>
      <c r="HUU90" s="158"/>
      <c r="HUV90" s="158"/>
      <c r="HUW90" s="158"/>
      <c r="HUX90" s="158"/>
      <c r="HUY90" s="158"/>
      <c r="HUZ90" s="158"/>
      <c r="HVA90" s="158"/>
      <c r="HVB90" s="158"/>
      <c r="HVC90" s="158"/>
      <c r="HVD90" s="158"/>
      <c r="HVE90" s="158"/>
      <c r="HVF90" s="158"/>
      <c r="HVG90" s="158"/>
      <c r="HVH90" s="158"/>
      <c r="HVI90" s="158"/>
      <c r="HVJ90" s="158"/>
      <c r="HVK90" s="158"/>
      <c r="HVL90" s="158"/>
      <c r="HVM90" s="158"/>
      <c r="HVN90" s="158"/>
      <c r="HVO90" s="158"/>
      <c r="HVP90" s="158"/>
      <c r="HVQ90" s="158"/>
      <c r="HVR90" s="158"/>
      <c r="HVS90" s="158"/>
      <c r="HVT90" s="158"/>
      <c r="HVU90" s="158"/>
      <c r="HVV90" s="158"/>
      <c r="HVW90" s="158"/>
      <c r="HVX90" s="158"/>
      <c r="HVY90" s="158"/>
      <c r="HVZ90" s="158"/>
      <c r="HWA90" s="158"/>
      <c r="HWB90" s="158"/>
      <c r="HWC90" s="158"/>
      <c r="HWD90" s="158"/>
      <c r="HWE90" s="158"/>
      <c r="HWF90" s="158"/>
      <c r="HWG90" s="158"/>
      <c r="HWH90" s="158"/>
      <c r="HWI90" s="158"/>
      <c r="HWJ90" s="158"/>
      <c r="HWK90" s="158"/>
      <c r="HWL90" s="158"/>
      <c r="HWM90" s="158"/>
      <c r="HWN90" s="158"/>
      <c r="HWO90" s="158"/>
      <c r="HWP90" s="158"/>
      <c r="HWQ90" s="158"/>
      <c r="HWR90" s="158"/>
      <c r="HWS90" s="158"/>
      <c r="HWT90" s="158"/>
      <c r="HWU90" s="158"/>
      <c r="HWV90" s="158"/>
      <c r="HWW90" s="158"/>
      <c r="HWX90" s="158"/>
      <c r="HWY90" s="158"/>
      <c r="HWZ90" s="158"/>
      <c r="HXA90" s="158"/>
      <c r="HXB90" s="158"/>
      <c r="HXC90" s="158"/>
      <c r="HXD90" s="158"/>
      <c r="HXE90" s="158"/>
      <c r="HXF90" s="158"/>
      <c r="HXG90" s="158"/>
      <c r="HXH90" s="158"/>
      <c r="HXI90" s="158"/>
      <c r="HXJ90" s="158"/>
      <c r="HXK90" s="158"/>
      <c r="HXL90" s="158"/>
      <c r="HXM90" s="158"/>
      <c r="HXN90" s="158"/>
      <c r="HXO90" s="158"/>
      <c r="HXP90" s="158"/>
      <c r="HXQ90" s="158"/>
      <c r="HXR90" s="158"/>
      <c r="HXS90" s="158"/>
      <c r="HXT90" s="158"/>
      <c r="HXU90" s="158"/>
      <c r="HXV90" s="158"/>
      <c r="HXW90" s="158"/>
      <c r="HXX90" s="158"/>
      <c r="HXY90" s="158"/>
      <c r="HXZ90" s="158"/>
      <c r="HYA90" s="158"/>
      <c r="HYB90" s="158"/>
      <c r="HYC90" s="158"/>
      <c r="HYD90" s="158"/>
      <c r="HYE90" s="158"/>
      <c r="HYF90" s="158"/>
      <c r="HYG90" s="158"/>
      <c r="HYH90" s="158"/>
      <c r="HYI90" s="158"/>
      <c r="HYJ90" s="158"/>
      <c r="HYK90" s="158"/>
      <c r="HYL90" s="158"/>
      <c r="HYM90" s="158"/>
      <c r="HYN90" s="158"/>
      <c r="HYO90" s="158"/>
      <c r="HYP90" s="158"/>
      <c r="HYQ90" s="158"/>
      <c r="HYR90" s="158"/>
      <c r="HYS90" s="158"/>
      <c r="HYT90" s="158"/>
      <c r="HYU90" s="158"/>
      <c r="HYV90" s="158"/>
      <c r="HYW90" s="158"/>
      <c r="HYX90" s="158"/>
      <c r="HYY90" s="158"/>
      <c r="HYZ90" s="158"/>
      <c r="HZA90" s="158"/>
      <c r="HZB90" s="158"/>
      <c r="HZC90" s="158"/>
      <c r="HZD90" s="158"/>
      <c r="HZE90" s="158"/>
      <c r="HZF90" s="158"/>
      <c r="HZG90" s="158"/>
      <c r="HZH90" s="158"/>
      <c r="HZI90" s="158"/>
      <c r="HZJ90" s="158"/>
      <c r="HZK90" s="158"/>
      <c r="HZL90" s="158"/>
      <c r="HZM90" s="158"/>
      <c r="HZN90" s="158"/>
      <c r="HZO90" s="158"/>
      <c r="HZP90" s="158"/>
      <c r="HZQ90" s="158"/>
      <c r="HZR90" s="158"/>
      <c r="HZS90" s="158"/>
      <c r="HZT90" s="158"/>
      <c r="HZU90" s="158"/>
      <c r="HZV90" s="158"/>
      <c r="HZW90" s="158"/>
      <c r="HZX90" s="158"/>
      <c r="HZY90" s="158"/>
      <c r="HZZ90" s="158"/>
      <c r="IAA90" s="158"/>
      <c r="IAB90" s="158"/>
      <c r="IAC90" s="158"/>
      <c r="IAD90" s="158"/>
      <c r="IAE90" s="158"/>
      <c r="IAF90" s="158"/>
      <c r="IAG90" s="158"/>
      <c r="IAH90" s="158"/>
      <c r="IAI90" s="158"/>
      <c r="IAJ90" s="158"/>
      <c r="IAK90" s="158"/>
      <c r="IAL90" s="158"/>
      <c r="IAM90" s="158"/>
      <c r="IAN90" s="158"/>
      <c r="IAO90" s="158"/>
      <c r="IAP90" s="158"/>
      <c r="IAQ90" s="158"/>
      <c r="IAR90" s="158"/>
      <c r="IAS90" s="158"/>
      <c r="IAT90" s="158"/>
      <c r="IAU90" s="158"/>
      <c r="IAV90" s="158"/>
      <c r="IAW90" s="158"/>
      <c r="IAX90" s="158"/>
      <c r="IAY90" s="158"/>
      <c r="IAZ90" s="158"/>
      <c r="IBA90" s="158"/>
      <c r="IBB90" s="158"/>
      <c r="IBC90" s="158"/>
      <c r="IBD90" s="158"/>
      <c r="IBE90" s="158"/>
      <c r="IBF90" s="158"/>
      <c r="IBG90" s="158"/>
      <c r="IBH90" s="158"/>
      <c r="IBI90" s="158"/>
      <c r="IBJ90" s="158"/>
      <c r="IBK90" s="158"/>
      <c r="IBL90" s="158"/>
      <c r="IBM90" s="158"/>
      <c r="IBN90" s="158"/>
      <c r="IBO90" s="158"/>
      <c r="IBP90" s="158"/>
      <c r="IBQ90" s="158"/>
      <c r="IBR90" s="158"/>
      <c r="IBS90" s="158"/>
      <c r="IBT90" s="158"/>
      <c r="IBU90" s="158"/>
      <c r="IBV90" s="158"/>
      <c r="IBW90" s="158"/>
      <c r="IBX90" s="158"/>
      <c r="IBY90" s="158"/>
      <c r="IBZ90" s="158"/>
      <c r="ICA90" s="158"/>
      <c r="ICB90" s="158"/>
      <c r="ICC90" s="158"/>
      <c r="ICD90" s="158"/>
      <c r="ICE90" s="158"/>
      <c r="ICF90" s="158"/>
      <c r="ICG90" s="158"/>
      <c r="ICH90" s="158"/>
      <c r="ICI90" s="158"/>
      <c r="ICJ90" s="158"/>
      <c r="ICK90" s="158"/>
      <c r="ICL90" s="158"/>
      <c r="ICM90" s="158"/>
      <c r="ICN90" s="158"/>
      <c r="ICO90" s="158"/>
      <c r="ICP90" s="158"/>
      <c r="ICQ90" s="158"/>
      <c r="ICR90" s="158"/>
      <c r="ICS90" s="158"/>
      <c r="ICT90" s="158"/>
      <c r="ICU90" s="158"/>
      <c r="ICV90" s="158"/>
      <c r="ICW90" s="158"/>
      <c r="ICX90" s="158"/>
      <c r="ICY90" s="158"/>
      <c r="ICZ90" s="158"/>
      <c r="IDA90" s="158"/>
      <c r="IDB90" s="158"/>
      <c r="IDC90" s="158"/>
      <c r="IDD90" s="158"/>
      <c r="IDE90" s="158"/>
      <c r="IDF90" s="158"/>
      <c r="IDG90" s="158"/>
      <c r="IDH90" s="158"/>
      <c r="IDI90" s="158"/>
      <c r="IDJ90" s="158"/>
      <c r="IDK90" s="158"/>
      <c r="IDL90" s="158"/>
      <c r="IDM90" s="158"/>
      <c r="IDN90" s="158"/>
      <c r="IDO90" s="158"/>
      <c r="IDP90" s="158"/>
      <c r="IDQ90" s="158"/>
      <c r="IDR90" s="158"/>
      <c r="IDS90" s="158"/>
      <c r="IDT90" s="158"/>
      <c r="IDU90" s="158"/>
      <c r="IDV90" s="158"/>
      <c r="IDW90" s="158"/>
      <c r="IDX90" s="158"/>
      <c r="IDY90" s="158"/>
      <c r="IDZ90" s="158"/>
      <c r="IEA90" s="158"/>
      <c r="IEB90" s="158"/>
      <c r="IEC90" s="158"/>
      <c r="IED90" s="158"/>
      <c r="IEE90" s="158"/>
      <c r="IEF90" s="158"/>
      <c r="IEG90" s="158"/>
      <c r="IEH90" s="158"/>
      <c r="IEI90" s="158"/>
      <c r="IEJ90" s="158"/>
      <c r="IEK90" s="158"/>
      <c r="IEL90" s="158"/>
      <c r="IEM90" s="158"/>
      <c r="IEN90" s="158"/>
      <c r="IEO90" s="158"/>
      <c r="IEP90" s="158"/>
      <c r="IEQ90" s="158"/>
      <c r="IER90" s="158"/>
      <c r="IES90" s="158"/>
      <c r="IET90" s="158"/>
      <c r="IEU90" s="158"/>
      <c r="IEV90" s="158"/>
      <c r="IEW90" s="158"/>
      <c r="IEX90" s="158"/>
      <c r="IEY90" s="158"/>
      <c r="IEZ90" s="158"/>
      <c r="IFA90" s="158"/>
      <c r="IFB90" s="158"/>
      <c r="IFC90" s="158"/>
      <c r="IFD90" s="158"/>
      <c r="IFE90" s="158"/>
      <c r="IFF90" s="158"/>
      <c r="IFG90" s="158"/>
      <c r="IFH90" s="158"/>
      <c r="IFI90" s="158"/>
      <c r="IFJ90" s="158"/>
      <c r="IFK90" s="158"/>
      <c r="IFL90" s="158"/>
      <c r="IFM90" s="158"/>
      <c r="IFN90" s="158"/>
      <c r="IFO90" s="158"/>
      <c r="IFP90" s="158"/>
      <c r="IFQ90" s="158"/>
      <c r="IFR90" s="158"/>
      <c r="IFS90" s="158"/>
      <c r="IFT90" s="158"/>
      <c r="IFU90" s="158"/>
      <c r="IFV90" s="158"/>
      <c r="IFW90" s="158"/>
      <c r="IFX90" s="158"/>
      <c r="IFY90" s="158"/>
      <c r="IFZ90" s="158"/>
      <c r="IGA90" s="158"/>
      <c r="IGB90" s="158"/>
      <c r="IGC90" s="158"/>
      <c r="IGD90" s="158"/>
      <c r="IGE90" s="158"/>
      <c r="IGF90" s="158"/>
      <c r="IGG90" s="158"/>
      <c r="IGH90" s="158"/>
      <c r="IGI90" s="158"/>
      <c r="IGJ90" s="158"/>
      <c r="IGK90" s="158"/>
      <c r="IGL90" s="158"/>
      <c r="IGM90" s="158"/>
      <c r="IGN90" s="158"/>
      <c r="IGO90" s="158"/>
      <c r="IGP90" s="158"/>
      <c r="IGQ90" s="158"/>
      <c r="IGR90" s="158"/>
      <c r="IGS90" s="158"/>
      <c r="IGT90" s="158"/>
      <c r="IGU90" s="158"/>
      <c r="IGV90" s="158"/>
      <c r="IGW90" s="158"/>
      <c r="IGX90" s="158"/>
      <c r="IGY90" s="158"/>
      <c r="IGZ90" s="158"/>
      <c r="IHA90" s="158"/>
      <c r="IHB90" s="158"/>
      <c r="IHC90" s="158"/>
      <c r="IHD90" s="158"/>
      <c r="IHE90" s="158"/>
      <c r="IHF90" s="158"/>
      <c r="IHG90" s="158"/>
      <c r="IHH90" s="158"/>
      <c r="IHI90" s="158"/>
      <c r="IHJ90" s="158"/>
      <c r="IHK90" s="158"/>
      <c r="IHL90" s="158"/>
      <c r="IHM90" s="158"/>
      <c r="IHN90" s="158"/>
      <c r="IHO90" s="158"/>
      <c r="IHP90" s="158"/>
      <c r="IHQ90" s="158"/>
      <c r="IHR90" s="158"/>
      <c r="IHS90" s="158"/>
      <c r="IHT90" s="158"/>
      <c r="IHU90" s="158"/>
      <c r="IHV90" s="158"/>
      <c r="IHW90" s="158"/>
      <c r="IHX90" s="158"/>
      <c r="IHY90" s="158"/>
      <c r="IHZ90" s="158"/>
      <c r="IIA90" s="158"/>
      <c r="IIB90" s="158"/>
      <c r="IIC90" s="158"/>
      <c r="IID90" s="158"/>
      <c r="IIE90" s="158"/>
      <c r="IIF90" s="158"/>
      <c r="IIG90" s="158"/>
      <c r="IIH90" s="158"/>
      <c r="III90" s="158"/>
      <c r="IIJ90" s="158"/>
      <c r="IIK90" s="158"/>
      <c r="IIL90" s="158"/>
      <c r="IIM90" s="158"/>
      <c r="IIN90" s="158"/>
      <c r="IIO90" s="158"/>
      <c r="IIP90" s="158"/>
      <c r="IIQ90" s="158"/>
      <c r="IIR90" s="158"/>
      <c r="IIS90" s="158"/>
      <c r="IIT90" s="158"/>
      <c r="IIU90" s="158"/>
      <c r="IIV90" s="158"/>
      <c r="IIW90" s="158"/>
      <c r="IIX90" s="158"/>
      <c r="IIY90" s="158"/>
      <c r="IIZ90" s="158"/>
      <c r="IJA90" s="158"/>
      <c r="IJB90" s="158"/>
      <c r="IJC90" s="158"/>
      <c r="IJD90" s="158"/>
      <c r="IJE90" s="158"/>
      <c r="IJF90" s="158"/>
      <c r="IJG90" s="158"/>
      <c r="IJH90" s="158"/>
      <c r="IJI90" s="158"/>
      <c r="IJJ90" s="158"/>
      <c r="IJK90" s="158"/>
      <c r="IJL90" s="158"/>
      <c r="IJM90" s="158"/>
      <c r="IJN90" s="158"/>
      <c r="IJO90" s="158"/>
      <c r="IJP90" s="158"/>
      <c r="IJQ90" s="158"/>
      <c r="IJR90" s="158"/>
      <c r="IJS90" s="158"/>
      <c r="IJT90" s="158"/>
      <c r="IJU90" s="158"/>
      <c r="IJV90" s="158"/>
      <c r="IJW90" s="158"/>
      <c r="IJX90" s="158"/>
      <c r="IJY90" s="158"/>
      <c r="IJZ90" s="158"/>
      <c r="IKA90" s="158"/>
      <c r="IKB90" s="158"/>
      <c r="IKC90" s="158"/>
      <c r="IKD90" s="158"/>
      <c r="IKE90" s="158"/>
      <c r="IKF90" s="158"/>
      <c r="IKG90" s="158"/>
      <c r="IKH90" s="158"/>
      <c r="IKI90" s="158"/>
      <c r="IKJ90" s="158"/>
      <c r="IKK90" s="158"/>
      <c r="IKL90" s="158"/>
      <c r="IKM90" s="158"/>
      <c r="IKN90" s="158"/>
      <c r="IKO90" s="158"/>
      <c r="IKP90" s="158"/>
      <c r="IKQ90" s="158"/>
      <c r="IKR90" s="158"/>
      <c r="IKS90" s="158"/>
      <c r="IKT90" s="158"/>
      <c r="IKU90" s="158"/>
      <c r="IKV90" s="158"/>
      <c r="IKW90" s="158"/>
      <c r="IKX90" s="158"/>
      <c r="IKY90" s="158"/>
      <c r="IKZ90" s="158"/>
      <c r="ILA90" s="158"/>
      <c r="ILB90" s="158"/>
      <c r="ILC90" s="158"/>
      <c r="ILD90" s="158"/>
      <c r="ILE90" s="158"/>
      <c r="ILF90" s="158"/>
      <c r="ILG90" s="158"/>
      <c r="ILH90" s="158"/>
      <c r="ILI90" s="158"/>
      <c r="ILJ90" s="158"/>
      <c r="ILK90" s="158"/>
      <c r="ILL90" s="158"/>
      <c r="ILM90" s="158"/>
      <c r="ILN90" s="158"/>
      <c r="ILO90" s="158"/>
      <c r="ILP90" s="158"/>
      <c r="ILQ90" s="158"/>
      <c r="ILR90" s="158"/>
      <c r="ILS90" s="158"/>
      <c r="ILT90" s="158"/>
      <c r="ILU90" s="158"/>
      <c r="ILV90" s="158"/>
      <c r="ILW90" s="158"/>
      <c r="ILX90" s="158"/>
      <c r="ILY90" s="158"/>
      <c r="ILZ90" s="158"/>
      <c r="IMA90" s="158"/>
      <c r="IMB90" s="158"/>
      <c r="IMC90" s="158"/>
      <c r="IMD90" s="158"/>
      <c r="IME90" s="158"/>
      <c r="IMF90" s="158"/>
      <c r="IMG90" s="158"/>
      <c r="IMH90" s="158"/>
      <c r="IMI90" s="158"/>
      <c r="IMJ90" s="158"/>
      <c r="IMK90" s="158"/>
      <c r="IML90" s="158"/>
      <c r="IMM90" s="158"/>
      <c r="IMN90" s="158"/>
      <c r="IMO90" s="158"/>
      <c r="IMP90" s="158"/>
      <c r="IMQ90" s="158"/>
      <c r="IMR90" s="158"/>
      <c r="IMS90" s="158"/>
      <c r="IMT90" s="158"/>
      <c r="IMU90" s="158"/>
      <c r="IMV90" s="158"/>
      <c r="IMW90" s="158"/>
      <c r="IMX90" s="158"/>
      <c r="IMY90" s="158"/>
      <c r="IMZ90" s="158"/>
      <c r="INA90" s="158"/>
      <c r="INB90" s="158"/>
      <c r="INC90" s="158"/>
      <c r="IND90" s="158"/>
      <c r="INE90" s="158"/>
      <c r="INF90" s="158"/>
      <c r="ING90" s="158"/>
      <c r="INH90" s="158"/>
      <c r="INI90" s="158"/>
      <c r="INJ90" s="158"/>
      <c r="INK90" s="158"/>
      <c r="INL90" s="158"/>
      <c r="INM90" s="158"/>
      <c r="INN90" s="158"/>
      <c r="INO90" s="158"/>
      <c r="INP90" s="158"/>
      <c r="INQ90" s="158"/>
      <c r="INR90" s="158"/>
      <c r="INS90" s="158"/>
      <c r="INT90" s="158"/>
      <c r="INU90" s="158"/>
      <c r="INV90" s="158"/>
      <c r="INW90" s="158"/>
      <c r="INX90" s="158"/>
      <c r="INY90" s="158"/>
      <c r="INZ90" s="158"/>
      <c r="IOA90" s="158"/>
      <c r="IOB90" s="158"/>
      <c r="IOC90" s="158"/>
      <c r="IOD90" s="158"/>
      <c r="IOE90" s="158"/>
      <c r="IOF90" s="158"/>
      <c r="IOG90" s="158"/>
      <c r="IOH90" s="158"/>
      <c r="IOI90" s="158"/>
      <c r="IOJ90" s="158"/>
      <c r="IOK90" s="158"/>
      <c r="IOL90" s="158"/>
      <c r="IOM90" s="158"/>
      <c r="ION90" s="158"/>
      <c r="IOO90" s="158"/>
      <c r="IOP90" s="158"/>
      <c r="IOQ90" s="158"/>
      <c r="IOR90" s="158"/>
      <c r="IOS90" s="158"/>
      <c r="IOT90" s="158"/>
      <c r="IOU90" s="158"/>
      <c r="IOV90" s="158"/>
      <c r="IOW90" s="158"/>
      <c r="IOX90" s="158"/>
      <c r="IOY90" s="158"/>
      <c r="IOZ90" s="158"/>
      <c r="IPA90" s="158"/>
      <c r="IPB90" s="158"/>
      <c r="IPC90" s="158"/>
      <c r="IPD90" s="158"/>
      <c r="IPE90" s="158"/>
      <c r="IPF90" s="158"/>
      <c r="IPG90" s="158"/>
      <c r="IPH90" s="158"/>
      <c r="IPI90" s="158"/>
      <c r="IPJ90" s="158"/>
      <c r="IPK90" s="158"/>
      <c r="IPL90" s="158"/>
      <c r="IPM90" s="158"/>
      <c r="IPN90" s="158"/>
      <c r="IPO90" s="158"/>
      <c r="IPP90" s="158"/>
      <c r="IPQ90" s="158"/>
      <c r="IPR90" s="158"/>
      <c r="IPS90" s="158"/>
      <c r="IPT90" s="158"/>
      <c r="IPU90" s="158"/>
      <c r="IPV90" s="158"/>
      <c r="IPW90" s="158"/>
      <c r="IPX90" s="158"/>
      <c r="IPY90" s="158"/>
      <c r="IPZ90" s="158"/>
      <c r="IQA90" s="158"/>
      <c r="IQB90" s="158"/>
      <c r="IQC90" s="158"/>
      <c r="IQD90" s="158"/>
      <c r="IQE90" s="158"/>
      <c r="IQF90" s="158"/>
      <c r="IQG90" s="158"/>
      <c r="IQH90" s="158"/>
      <c r="IQI90" s="158"/>
      <c r="IQJ90" s="158"/>
      <c r="IQK90" s="158"/>
      <c r="IQL90" s="158"/>
      <c r="IQM90" s="158"/>
      <c r="IQN90" s="158"/>
      <c r="IQO90" s="158"/>
      <c r="IQP90" s="158"/>
      <c r="IQQ90" s="158"/>
      <c r="IQR90" s="158"/>
      <c r="IQS90" s="158"/>
      <c r="IQT90" s="158"/>
      <c r="IQU90" s="158"/>
      <c r="IQV90" s="158"/>
      <c r="IQW90" s="158"/>
      <c r="IQX90" s="158"/>
      <c r="IQY90" s="158"/>
      <c r="IQZ90" s="158"/>
      <c r="IRA90" s="158"/>
      <c r="IRB90" s="158"/>
      <c r="IRC90" s="158"/>
      <c r="IRD90" s="158"/>
      <c r="IRE90" s="158"/>
      <c r="IRF90" s="158"/>
      <c r="IRG90" s="158"/>
      <c r="IRH90" s="158"/>
      <c r="IRI90" s="158"/>
      <c r="IRJ90" s="158"/>
      <c r="IRK90" s="158"/>
      <c r="IRL90" s="158"/>
      <c r="IRM90" s="158"/>
      <c r="IRN90" s="158"/>
      <c r="IRO90" s="158"/>
      <c r="IRP90" s="158"/>
      <c r="IRQ90" s="158"/>
      <c r="IRR90" s="158"/>
      <c r="IRS90" s="158"/>
      <c r="IRT90" s="158"/>
      <c r="IRU90" s="158"/>
      <c r="IRV90" s="158"/>
      <c r="IRW90" s="158"/>
      <c r="IRX90" s="158"/>
      <c r="IRY90" s="158"/>
      <c r="IRZ90" s="158"/>
      <c r="ISA90" s="158"/>
      <c r="ISB90" s="158"/>
      <c r="ISC90" s="158"/>
      <c r="ISD90" s="158"/>
      <c r="ISE90" s="158"/>
      <c r="ISF90" s="158"/>
      <c r="ISG90" s="158"/>
      <c r="ISH90" s="158"/>
      <c r="ISI90" s="158"/>
      <c r="ISJ90" s="158"/>
      <c r="ISK90" s="158"/>
      <c r="ISL90" s="158"/>
      <c r="ISM90" s="158"/>
      <c r="ISN90" s="158"/>
      <c r="ISO90" s="158"/>
      <c r="ISP90" s="158"/>
      <c r="ISQ90" s="158"/>
      <c r="ISR90" s="158"/>
      <c r="ISS90" s="158"/>
      <c r="IST90" s="158"/>
      <c r="ISU90" s="158"/>
      <c r="ISV90" s="158"/>
      <c r="ISW90" s="158"/>
      <c r="ISX90" s="158"/>
      <c r="ISY90" s="158"/>
      <c r="ISZ90" s="158"/>
      <c r="ITA90" s="158"/>
      <c r="ITB90" s="158"/>
      <c r="ITC90" s="158"/>
      <c r="ITD90" s="158"/>
      <c r="ITE90" s="158"/>
      <c r="ITF90" s="158"/>
      <c r="ITG90" s="158"/>
      <c r="ITH90" s="158"/>
      <c r="ITI90" s="158"/>
      <c r="ITJ90" s="158"/>
      <c r="ITK90" s="158"/>
      <c r="ITL90" s="158"/>
      <c r="ITM90" s="158"/>
      <c r="ITN90" s="158"/>
      <c r="ITO90" s="158"/>
      <c r="ITP90" s="158"/>
      <c r="ITQ90" s="158"/>
      <c r="ITR90" s="158"/>
      <c r="ITS90" s="158"/>
      <c r="ITT90" s="158"/>
      <c r="ITU90" s="158"/>
      <c r="ITV90" s="158"/>
      <c r="ITW90" s="158"/>
      <c r="ITX90" s="158"/>
      <c r="ITY90" s="158"/>
      <c r="ITZ90" s="158"/>
      <c r="IUA90" s="158"/>
      <c r="IUB90" s="158"/>
      <c r="IUC90" s="158"/>
      <c r="IUD90" s="158"/>
      <c r="IUE90" s="158"/>
      <c r="IUF90" s="158"/>
      <c r="IUG90" s="158"/>
      <c r="IUH90" s="158"/>
      <c r="IUI90" s="158"/>
      <c r="IUJ90" s="158"/>
      <c r="IUK90" s="158"/>
      <c r="IUL90" s="158"/>
      <c r="IUM90" s="158"/>
      <c r="IUN90" s="158"/>
      <c r="IUO90" s="158"/>
      <c r="IUP90" s="158"/>
      <c r="IUQ90" s="158"/>
      <c r="IUR90" s="158"/>
      <c r="IUS90" s="158"/>
      <c r="IUT90" s="158"/>
      <c r="IUU90" s="158"/>
      <c r="IUV90" s="158"/>
      <c r="IUW90" s="158"/>
      <c r="IUX90" s="158"/>
      <c r="IUY90" s="158"/>
      <c r="IUZ90" s="158"/>
      <c r="IVA90" s="158"/>
      <c r="IVB90" s="158"/>
      <c r="IVC90" s="158"/>
      <c r="IVD90" s="158"/>
      <c r="IVE90" s="158"/>
      <c r="IVF90" s="158"/>
      <c r="IVG90" s="158"/>
      <c r="IVH90" s="158"/>
      <c r="IVI90" s="158"/>
      <c r="IVJ90" s="158"/>
      <c r="IVK90" s="158"/>
      <c r="IVL90" s="158"/>
      <c r="IVM90" s="158"/>
      <c r="IVN90" s="158"/>
      <c r="IVO90" s="158"/>
      <c r="IVP90" s="158"/>
      <c r="IVQ90" s="158"/>
      <c r="IVR90" s="158"/>
      <c r="IVS90" s="158"/>
      <c r="IVT90" s="158"/>
      <c r="IVU90" s="158"/>
      <c r="IVV90" s="158"/>
      <c r="IVW90" s="158"/>
      <c r="IVX90" s="158"/>
      <c r="IVY90" s="158"/>
      <c r="IVZ90" s="158"/>
      <c r="IWA90" s="158"/>
      <c r="IWB90" s="158"/>
      <c r="IWC90" s="158"/>
      <c r="IWD90" s="158"/>
      <c r="IWE90" s="158"/>
      <c r="IWF90" s="158"/>
      <c r="IWG90" s="158"/>
      <c r="IWH90" s="158"/>
      <c r="IWI90" s="158"/>
      <c r="IWJ90" s="158"/>
      <c r="IWK90" s="158"/>
      <c r="IWL90" s="158"/>
      <c r="IWM90" s="158"/>
      <c r="IWN90" s="158"/>
      <c r="IWO90" s="158"/>
      <c r="IWP90" s="158"/>
      <c r="IWQ90" s="158"/>
      <c r="IWR90" s="158"/>
      <c r="IWS90" s="158"/>
      <c r="IWT90" s="158"/>
      <c r="IWU90" s="158"/>
      <c r="IWV90" s="158"/>
      <c r="IWW90" s="158"/>
      <c r="IWX90" s="158"/>
      <c r="IWY90" s="158"/>
      <c r="IWZ90" s="158"/>
      <c r="IXA90" s="158"/>
      <c r="IXB90" s="158"/>
      <c r="IXC90" s="158"/>
      <c r="IXD90" s="158"/>
      <c r="IXE90" s="158"/>
      <c r="IXF90" s="158"/>
      <c r="IXG90" s="158"/>
      <c r="IXH90" s="158"/>
      <c r="IXI90" s="158"/>
      <c r="IXJ90" s="158"/>
      <c r="IXK90" s="158"/>
      <c r="IXL90" s="158"/>
      <c r="IXM90" s="158"/>
      <c r="IXN90" s="158"/>
      <c r="IXO90" s="158"/>
      <c r="IXP90" s="158"/>
      <c r="IXQ90" s="158"/>
      <c r="IXR90" s="158"/>
      <c r="IXS90" s="158"/>
      <c r="IXT90" s="158"/>
      <c r="IXU90" s="158"/>
      <c r="IXV90" s="158"/>
      <c r="IXW90" s="158"/>
      <c r="IXX90" s="158"/>
      <c r="IXY90" s="158"/>
      <c r="IXZ90" s="158"/>
      <c r="IYA90" s="158"/>
      <c r="IYB90" s="158"/>
      <c r="IYC90" s="158"/>
      <c r="IYD90" s="158"/>
      <c r="IYE90" s="158"/>
      <c r="IYF90" s="158"/>
      <c r="IYG90" s="158"/>
      <c r="IYH90" s="158"/>
      <c r="IYI90" s="158"/>
      <c r="IYJ90" s="158"/>
      <c r="IYK90" s="158"/>
      <c r="IYL90" s="158"/>
      <c r="IYM90" s="158"/>
      <c r="IYN90" s="158"/>
      <c r="IYO90" s="158"/>
      <c r="IYP90" s="158"/>
      <c r="IYQ90" s="158"/>
      <c r="IYR90" s="158"/>
      <c r="IYS90" s="158"/>
      <c r="IYT90" s="158"/>
      <c r="IYU90" s="158"/>
      <c r="IYV90" s="158"/>
      <c r="IYW90" s="158"/>
      <c r="IYX90" s="158"/>
      <c r="IYY90" s="158"/>
      <c r="IYZ90" s="158"/>
      <c r="IZA90" s="158"/>
      <c r="IZB90" s="158"/>
      <c r="IZC90" s="158"/>
      <c r="IZD90" s="158"/>
      <c r="IZE90" s="158"/>
      <c r="IZF90" s="158"/>
      <c r="IZG90" s="158"/>
      <c r="IZH90" s="158"/>
      <c r="IZI90" s="158"/>
      <c r="IZJ90" s="158"/>
      <c r="IZK90" s="158"/>
      <c r="IZL90" s="158"/>
      <c r="IZM90" s="158"/>
      <c r="IZN90" s="158"/>
      <c r="IZO90" s="158"/>
      <c r="IZP90" s="158"/>
      <c r="IZQ90" s="158"/>
      <c r="IZR90" s="158"/>
      <c r="IZS90" s="158"/>
      <c r="IZT90" s="158"/>
      <c r="IZU90" s="158"/>
      <c r="IZV90" s="158"/>
      <c r="IZW90" s="158"/>
      <c r="IZX90" s="158"/>
      <c r="IZY90" s="158"/>
      <c r="IZZ90" s="158"/>
      <c r="JAA90" s="158"/>
      <c r="JAB90" s="158"/>
      <c r="JAC90" s="158"/>
      <c r="JAD90" s="158"/>
      <c r="JAE90" s="158"/>
      <c r="JAF90" s="158"/>
      <c r="JAG90" s="158"/>
      <c r="JAH90" s="158"/>
      <c r="JAI90" s="158"/>
      <c r="JAJ90" s="158"/>
      <c r="JAK90" s="158"/>
      <c r="JAL90" s="158"/>
      <c r="JAM90" s="158"/>
      <c r="JAN90" s="158"/>
      <c r="JAO90" s="158"/>
      <c r="JAP90" s="158"/>
      <c r="JAQ90" s="158"/>
      <c r="JAR90" s="158"/>
      <c r="JAS90" s="158"/>
      <c r="JAT90" s="158"/>
      <c r="JAU90" s="158"/>
      <c r="JAV90" s="158"/>
      <c r="JAW90" s="158"/>
      <c r="JAX90" s="158"/>
      <c r="JAY90" s="158"/>
      <c r="JAZ90" s="158"/>
      <c r="JBA90" s="158"/>
      <c r="JBB90" s="158"/>
      <c r="JBC90" s="158"/>
      <c r="JBD90" s="158"/>
      <c r="JBE90" s="158"/>
      <c r="JBF90" s="158"/>
      <c r="JBG90" s="158"/>
      <c r="JBH90" s="158"/>
      <c r="JBI90" s="158"/>
      <c r="JBJ90" s="158"/>
      <c r="JBK90" s="158"/>
      <c r="JBL90" s="158"/>
      <c r="JBM90" s="158"/>
      <c r="JBN90" s="158"/>
      <c r="JBO90" s="158"/>
      <c r="JBP90" s="158"/>
      <c r="JBQ90" s="158"/>
      <c r="JBR90" s="158"/>
      <c r="JBS90" s="158"/>
      <c r="JBT90" s="158"/>
      <c r="JBU90" s="158"/>
      <c r="JBV90" s="158"/>
      <c r="JBW90" s="158"/>
      <c r="JBX90" s="158"/>
      <c r="JBY90" s="158"/>
      <c r="JBZ90" s="158"/>
      <c r="JCA90" s="158"/>
      <c r="JCB90" s="158"/>
      <c r="JCC90" s="158"/>
      <c r="JCD90" s="158"/>
      <c r="JCE90" s="158"/>
      <c r="JCF90" s="158"/>
      <c r="JCG90" s="158"/>
      <c r="JCH90" s="158"/>
      <c r="JCI90" s="158"/>
      <c r="JCJ90" s="158"/>
      <c r="JCK90" s="158"/>
      <c r="JCL90" s="158"/>
      <c r="JCM90" s="158"/>
      <c r="JCN90" s="158"/>
      <c r="JCO90" s="158"/>
      <c r="JCP90" s="158"/>
      <c r="JCQ90" s="158"/>
      <c r="JCR90" s="158"/>
      <c r="JCS90" s="158"/>
      <c r="JCT90" s="158"/>
      <c r="JCU90" s="158"/>
      <c r="JCV90" s="158"/>
      <c r="JCW90" s="158"/>
      <c r="JCX90" s="158"/>
      <c r="JCY90" s="158"/>
      <c r="JCZ90" s="158"/>
      <c r="JDA90" s="158"/>
      <c r="JDB90" s="158"/>
      <c r="JDC90" s="158"/>
      <c r="JDD90" s="158"/>
      <c r="JDE90" s="158"/>
      <c r="JDF90" s="158"/>
      <c r="JDG90" s="158"/>
      <c r="JDH90" s="158"/>
      <c r="JDI90" s="158"/>
      <c r="JDJ90" s="158"/>
      <c r="JDK90" s="158"/>
      <c r="JDL90" s="158"/>
      <c r="JDM90" s="158"/>
      <c r="JDN90" s="158"/>
      <c r="JDO90" s="158"/>
      <c r="JDP90" s="158"/>
      <c r="JDQ90" s="158"/>
      <c r="JDR90" s="158"/>
      <c r="JDS90" s="158"/>
      <c r="JDT90" s="158"/>
      <c r="JDU90" s="158"/>
      <c r="JDV90" s="158"/>
      <c r="JDW90" s="158"/>
      <c r="JDX90" s="158"/>
      <c r="JDY90" s="158"/>
      <c r="JDZ90" s="158"/>
      <c r="JEA90" s="158"/>
      <c r="JEB90" s="158"/>
      <c r="JEC90" s="158"/>
      <c r="JED90" s="158"/>
      <c r="JEE90" s="158"/>
      <c r="JEF90" s="158"/>
      <c r="JEG90" s="158"/>
      <c r="JEH90" s="158"/>
      <c r="JEI90" s="158"/>
      <c r="JEJ90" s="158"/>
      <c r="JEK90" s="158"/>
      <c r="JEL90" s="158"/>
      <c r="JEM90" s="158"/>
      <c r="JEN90" s="158"/>
      <c r="JEO90" s="158"/>
      <c r="JEP90" s="158"/>
      <c r="JEQ90" s="158"/>
      <c r="JER90" s="158"/>
      <c r="JES90" s="158"/>
      <c r="JET90" s="158"/>
      <c r="JEU90" s="158"/>
      <c r="JEV90" s="158"/>
      <c r="JEW90" s="158"/>
      <c r="JEX90" s="158"/>
      <c r="JEY90" s="158"/>
      <c r="JEZ90" s="158"/>
      <c r="JFA90" s="158"/>
      <c r="JFB90" s="158"/>
      <c r="JFC90" s="158"/>
      <c r="JFD90" s="158"/>
      <c r="JFE90" s="158"/>
      <c r="JFF90" s="158"/>
      <c r="JFG90" s="158"/>
      <c r="JFH90" s="158"/>
      <c r="JFI90" s="158"/>
      <c r="JFJ90" s="158"/>
      <c r="JFK90" s="158"/>
      <c r="JFL90" s="158"/>
      <c r="JFM90" s="158"/>
      <c r="JFN90" s="158"/>
      <c r="JFO90" s="158"/>
      <c r="JFP90" s="158"/>
      <c r="JFQ90" s="158"/>
      <c r="JFR90" s="158"/>
      <c r="JFS90" s="158"/>
      <c r="JFT90" s="158"/>
      <c r="JFU90" s="158"/>
      <c r="JFV90" s="158"/>
      <c r="JFW90" s="158"/>
      <c r="JFX90" s="158"/>
      <c r="JFY90" s="158"/>
      <c r="JFZ90" s="158"/>
      <c r="JGA90" s="158"/>
      <c r="JGB90" s="158"/>
      <c r="JGC90" s="158"/>
      <c r="JGD90" s="158"/>
      <c r="JGE90" s="158"/>
      <c r="JGF90" s="158"/>
      <c r="JGG90" s="158"/>
      <c r="JGH90" s="158"/>
      <c r="JGI90" s="158"/>
      <c r="JGJ90" s="158"/>
      <c r="JGK90" s="158"/>
      <c r="JGL90" s="158"/>
      <c r="JGM90" s="158"/>
      <c r="JGN90" s="158"/>
      <c r="JGO90" s="158"/>
      <c r="JGP90" s="158"/>
      <c r="JGQ90" s="158"/>
      <c r="JGR90" s="158"/>
      <c r="JGS90" s="158"/>
      <c r="JGT90" s="158"/>
      <c r="JGU90" s="158"/>
      <c r="JGV90" s="158"/>
      <c r="JGW90" s="158"/>
      <c r="JGX90" s="158"/>
      <c r="JGY90" s="158"/>
      <c r="JGZ90" s="158"/>
      <c r="JHA90" s="158"/>
      <c r="JHB90" s="158"/>
      <c r="JHC90" s="158"/>
      <c r="JHD90" s="158"/>
      <c r="JHE90" s="158"/>
      <c r="JHF90" s="158"/>
      <c r="JHG90" s="158"/>
      <c r="JHH90" s="158"/>
      <c r="JHI90" s="158"/>
      <c r="JHJ90" s="158"/>
      <c r="JHK90" s="158"/>
      <c r="JHL90" s="158"/>
      <c r="JHM90" s="158"/>
      <c r="JHN90" s="158"/>
      <c r="JHO90" s="158"/>
      <c r="JHP90" s="158"/>
      <c r="JHQ90" s="158"/>
      <c r="JHR90" s="158"/>
      <c r="JHS90" s="158"/>
      <c r="JHT90" s="158"/>
      <c r="JHU90" s="158"/>
      <c r="JHV90" s="158"/>
      <c r="JHW90" s="158"/>
      <c r="JHX90" s="158"/>
      <c r="JHY90" s="158"/>
      <c r="JHZ90" s="158"/>
      <c r="JIA90" s="158"/>
      <c r="JIB90" s="158"/>
      <c r="JIC90" s="158"/>
      <c r="JID90" s="158"/>
      <c r="JIE90" s="158"/>
      <c r="JIF90" s="158"/>
      <c r="JIG90" s="158"/>
      <c r="JIH90" s="158"/>
      <c r="JII90" s="158"/>
      <c r="JIJ90" s="158"/>
      <c r="JIK90" s="158"/>
      <c r="JIL90" s="158"/>
      <c r="JIM90" s="158"/>
      <c r="JIN90" s="158"/>
      <c r="JIO90" s="158"/>
      <c r="JIP90" s="158"/>
      <c r="JIQ90" s="158"/>
      <c r="JIR90" s="158"/>
      <c r="JIS90" s="158"/>
      <c r="JIT90" s="158"/>
      <c r="JIU90" s="158"/>
      <c r="JIV90" s="158"/>
      <c r="JIW90" s="158"/>
      <c r="JIX90" s="158"/>
      <c r="JIY90" s="158"/>
      <c r="JIZ90" s="158"/>
      <c r="JJA90" s="158"/>
      <c r="JJB90" s="158"/>
      <c r="JJC90" s="158"/>
      <c r="JJD90" s="158"/>
      <c r="JJE90" s="158"/>
      <c r="JJF90" s="158"/>
      <c r="JJG90" s="158"/>
      <c r="JJH90" s="158"/>
      <c r="JJI90" s="158"/>
      <c r="JJJ90" s="158"/>
      <c r="JJK90" s="158"/>
      <c r="JJL90" s="158"/>
      <c r="JJM90" s="158"/>
      <c r="JJN90" s="158"/>
      <c r="JJO90" s="158"/>
      <c r="JJP90" s="158"/>
      <c r="JJQ90" s="158"/>
      <c r="JJR90" s="158"/>
      <c r="JJS90" s="158"/>
      <c r="JJT90" s="158"/>
      <c r="JJU90" s="158"/>
      <c r="JJV90" s="158"/>
      <c r="JJW90" s="158"/>
      <c r="JJX90" s="158"/>
      <c r="JJY90" s="158"/>
      <c r="JJZ90" s="158"/>
      <c r="JKA90" s="158"/>
      <c r="JKB90" s="158"/>
      <c r="JKC90" s="158"/>
      <c r="JKD90" s="158"/>
      <c r="JKE90" s="158"/>
      <c r="JKF90" s="158"/>
      <c r="JKG90" s="158"/>
      <c r="JKH90" s="158"/>
      <c r="JKI90" s="158"/>
      <c r="JKJ90" s="158"/>
      <c r="JKK90" s="158"/>
      <c r="JKL90" s="158"/>
      <c r="JKM90" s="158"/>
      <c r="JKN90" s="158"/>
      <c r="JKO90" s="158"/>
      <c r="JKP90" s="158"/>
      <c r="JKQ90" s="158"/>
      <c r="JKR90" s="158"/>
      <c r="JKS90" s="158"/>
      <c r="JKT90" s="158"/>
      <c r="JKU90" s="158"/>
      <c r="JKV90" s="158"/>
      <c r="JKW90" s="158"/>
      <c r="JKX90" s="158"/>
      <c r="JKY90" s="158"/>
      <c r="JKZ90" s="158"/>
      <c r="JLA90" s="158"/>
      <c r="JLB90" s="158"/>
      <c r="JLC90" s="158"/>
      <c r="JLD90" s="158"/>
      <c r="JLE90" s="158"/>
      <c r="JLF90" s="158"/>
      <c r="JLG90" s="158"/>
      <c r="JLH90" s="158"/>
      <c r="JLI90" s="158"/>
      <c r="JLJ90" s="158"/>
      <c r="JLK90" s="158"/>
      <c r="JLL90" s="158"/>
      <c r="JLM90" s="158"/>
      <c r="JLN90" s="158"/>
      <c r="JLO90" s="158"/>
      <c r="JLP90" s="158"/>
      <c r="JLQ90" s="158"/>
      <c r="JLR90" s="158"/>
      <c r="JLS90" s="158"/>
      <c r="JLT90" s="158"/>
      <c r="JLU90" s="158"/>
      <c r="JLV90" s="158"/>
      <c r="JLW90" s="158"/>
      <c r="JLX90" s="158"/>
      <c r="JLY90" s="158"/>
      <c r="JLZ90" s="158"/>
      <c r="JMA90" s="158"/>
      <c r="JMB90" s="158"/>
      <c r="JMC90" s="158"/>
      <c r="JMD90" s="158"/>
      <c r="JME90" s="158"/>
      <c r="JMF90" s="158"/>
      <c r="JMG90" s="158"/>
      <c r="JMH90" s="158"/>
      <c r="JMI90" s="158"/>
      <c r="JMJ90" s="158"/>
      <c r="JMK90" s="158"/>
      <c r="JML90" s="158"/>
      <c r="JMM90" s="158"/>
      <c r="JMN90" s="158"/>
      <c r="JMO90" s="158"/>
      <c r="JMP90" s="158"/>
      <c r="JMQ90" s="158"/>
      <c r="JMR90" s="158"/>
      <c r="JMS90" s="158"/>
      <c r="JMT90" s="158"/>
      <c r="JMU90" s="158"/>
      <c r="JMV90" s="158"/>
      <c r="JMW90" s="158"/>
      <c r="JMX90" s="158"/>
      <c r="JMY90" s="158"/>
      <c r="JMZ90" s="158"/>
      <c r="JNA90" s="158"/>
      <c r="JNB90" s="158"/>
      <c r="JNC90" s="158"/>
      <c r="JND90" s="158"/>
      <c r="JNE90" s="158"/>
      <c r="JNF90" s="158"/>
      <c r="JNG90" s="158"/>
      <c r="JNH90" s="158"/>
      <c r="JNI90" s="158"/>
      <c r="JNJ90" s="158"/>
      <c r="JNK90" s="158"/>
      <c r="JNL90" s="158"/>
      <c r="JNM90" s="158"/>
      <c r="JNN90" s="158"/>
      <c r="JNO90" s="158"/>
      <c r="JNP90" s="158"/>
      <c r="JNQ90" s="158"/>
      <c r="JNR90" s="158"/>
      <c r="JNS90" s="158"/>
      <c r="JNT90" s="158"/>
      <c r="JNU90" s="158"/>
      <c r="JNV90" s="158"/>
      <c r="JNW90" s="158"/>
      <c r="JNX90" s="158"/>
      <c r="JNY90" s="158"/>
      <c r="JNZ90" s="158"/>
      <c r="JOA90" s="158"/>
      <c r="JOB90" s="158"/>
      <c r="JOC90" s="158"/>
      <c r="JOD90" s="158"/>
      <c r="JOE90" s="158"/>
      <c r="JOF90" s="158"/>
      <c r="JOG90" s="158"/>
      <c r="JOH90" s="158"/>
      <c r="JOI90" s="158"/>
      <c r="JOJ90" s="158"/>
      <c r="JOK90" s="158"/>
      <c r="JOL90" s="158"/>
      <c r="JOM90" s="158"/>
      <c r="JON90" s="158"/>
      <c r="JOO90" s="158"/>
      <c r="JOP90" s="158"/>
      <c r="JOQ90" s="158"/>
      <c r="JOR90" s="158"/>
      <c r="JOS90" s="158"/>
      <c r="JOT90" s="158"/>
      <c r="JOU90" s="158"/>
      <c r="JOV90" s="158"/>
      <c r="JOW90" s="158"/>
      <c r="JOX90" s="158"/>
      <c r="JOY90" s="158"/>
      <c r="JOZ90" s="158"/>
      <c r="JPA90" s="158"/>
      <c r="JPB90" s="158"/>
      <c r="JPC90" s="158"/>
      <c r="JPD90" s="158"/>
      <c r="JPE90" s="158"/>
      <c r="JPF90" s="158"/>
      <c r="JPG90" s="158"/>
      <c r="JPH90" s="158"/>
      <c r="JPI90" s="158"/>
      <c r="JPJ90" s="158"/>
      <c r="JPK90" s="158"/>
      <c r="JPL90" s="158"/>
      <c r="JPM90" s="158"/>
      <c r="JPN90" s="158"/>
      <c r="JPO90" s="158"/>
      <c r="JPP90" s="158"/>
      <c r="JPQ90" s="158"/>
      <c r="JPR90" s="158"/>
      <c r="JPS90" s="158"/>
      <c r="JPT90" s="158"/>
      <c r="JPU90" s="158"/>
      <c r="JPV90" s="158"/>
      <c r="JPW90" s="158"/>
      <c r="JPX90" s="158"/>
      <c r="JPY90" s="158"/>
      <c r="JPZ90" s="158"/>
      <c r="JQA90" s="158"/>
      <c r="JQB90" s="158"/>
      <c r="JQC90" s="158"/>
      <c r="JQD90" s="158"/>
      <c r="JQE90" s="158"/>
      <c r="JQF90" s="158"/>
      <c r="JQG90" s="158"/>
      <c r="JQH90" s="158"/>
      <c r="JQI90" s="158"/>
      <c r="JQJ90" s="158"/>
      <c r="JQK90" s="158"/>
      <c r="JQL90" s="158"/>
      <c r="JQM90" s="158"/>
      <c r="JQN90" s="158"/>
      <c r="JQO90" s="158"/>
      <c r="JQP90" s="158"/>
      <c r="JQQ90" s="158"/>
      <c r="JQR90" s="158"/>
      <c r="JQS90" s="158"/>
      <c r="JQT90" s="158"/>
      <c r="JQU90" s="158"/>
      <c r="JQV90" s="158"/>
      <c r="JQW90" s="158"/>
      <c r="JQX90" s="158"/>
      <c r="JQY90" s="158"/>
      <c r="JQZ90" s="158"/>
      <c r="JRA90" s="158"/>
      <c r="JRB90" s="158"/>
      <c r="JRC90" s="158"/>
      <c r="JRD90" s="158"/>
      <c r="JRE90" s="158"/>
      <c r="JRF90" s="158"/>
      <c r="JRG90" s="158"/>
      <c r="JRH90" s="158"/>
      <c r="JRI90" s="158"/>
      <c r="JRJ90" s="158"/>
      <c r="JRK90" s="158"/>
      <c r="JRL90" s="158"/>
      <c r="JRM90" s="158"/>
      <c r="JRN90" s="158"/>
      <c r="JRO90" s="158"/>
      <c r="JRP90" s="158"/>
      <c r="JRQ90" s="158"/>
      <c r="JRR90" s="158"/>
      <c r="JRS90" s="158"/>
      <c r="JRT90" s="158"/>
      <c r="JRU90" s="158"/>
      <c r="JRV90" s="158"/>
      <c r="JRW90" s="158"/>
      <c r="JRX90" s="158"/>
      <c r="JRY90" s="158"/>
      <c r="JRZ90" s="158"/>
      <c r="JSA90" s="158"/>
      <c r="JSB90" s="158"/>
      <c r="JSC90" s="158"/>
      <c r="JSD90" s="158"/>
      <c r="JSE90" s="158"/>
      <c r="JSF90" s="158"/>
      <c r="JSG90" s="158"/>
      <c r="JSH90" s="158"/>
      <c r="JSI90" s="158"/>
      <c r="JSJ90" s="158"/>
      <c r="JSK90" s="158"/>
      <c r="JSL90" s="158"/>
      <c r="JSM90" s="158"/>
      <c r="JSN90" s="158"/>
      <c r="JSO90" s="158"/>
      <c r="JSP90" s="158"/>
      <c r="JSQ90" s="158"/>
      <c r="JSR90" s="158"/>
      <c r="JSS90" s="158"/>
      <c r="JST90" s="158"/>
      <c r="JSU90" s="158"/>
      <c r="JSV90" s="158"/>
      <c r="JSW90" s="158"/>
      <c r="JSX90" s="158"/>
      <c r="JSY90" s="158"/>
      <c r="JSZ90" s="158"/>
      <c r="JTA90" s="158"/>
      <c r="JTB90" s="158"/>
      <c r="JTC90" s="158"/>
      <c r="JTD90" s="158"/>
      <c r="JTE90" s="158"/>
      <c r="JTF90" s="158"/>
      <c r="JTG90" s="158"/>
      <c r="JTH90" s="158"/>
      <c r="JTI90" s="158"/>
      <c r="JTJ90" s="158"/>
      <c r="JTK90" s="158"/>
      <c r="JTL90" s="158"/>
      <c r="JTM90" s="158"/>
      <c r="JTN90" s="158"/>
      <c r="JTO90" s="158"/>
      <c r="JTP90" s="158"/>
      <c r="JTQ90" s="158"/>
      <c r="JTR90" s="158"/>
      <c r="JTS90" s="158"/>
      <c r="JTT90" s="158"/>
      <c r="JTU90" s="158"/>
      <c r="JTV90" s="158"/>
      <c r="JTW90" s="158"/>
      <c r="JTX90" s="158"/>
      <c r="JTY90" s="158"/>
      <c r="JTZ90" s="158"/>
      <c r="JUA90" s="158"/>
      <c r="JUB90" s="158"/>
      <c r="JUC90" s="158"/>
      <c r="JUD90" s="158"/>
      <c r="JUE90" s="158"/>
      <c r="JUF90" s="158"/>
      <c r="JUG90" s="158"/>
      <c r="JUH90" s="158"/>
      <c r="JUI90" s="158"/>
      <c r="JUJ90" s="158"/>
      <c r="JUK90" s="158"/>
      <c r="JUL90" s="158"/>
      <c r="JUM90" s="158"/>
      <c r="JUN90" s="158"/>
      <c r="JUO90" s="158"/>
      <c r="JUP90" s="158"/>
      <c r="JUQ90" s="158"/>
      <c r="JUR90" s="158"/>
      <c r="JUS90" s="158"/>
      <c r="JUT90" s="158"/>
      <c r="JUU90" s="158"/>
      <c r="JUV90" s="158"/>
      <c r="JUW90" s="158"/>
      <c r="JUX90" s="158"/>
      <c r="JUY90" s="158"/>
      <c r="JUZ90" s="158"/>
      <c r="JVA90" s="158"/>
      <c r="JVB90" s="158"/>
      <c r="JVC90" s="158"/>
      <c r="JVD90" s="158"/>
      <c r="JVE90" s="158"/>
      <c r="JVF90" s="158"/>
      <c r="JVG90" s="158"/>
      <c r="JVH90" s="158"/>
      <c r="JVI90" s="158"/>
      <c r="JVJ90" s="158"/>
      <c r="JVK90" s="158"/>
      <c r="JVL90" s="158"/>
      <c r="JVM90" s="158"/>
      <c r="JVN90" s="158"/>
      <c r="JVO90" s="158"/>
      <c r="JVP90" s="158"/>
      <c r="JVQ90" s="158"/>
      <c r="JVR90" s="158"/>
      <c r="JVS90" s="158"/>
      <c r="JVT90" s="158"/>
      <c r="JVU90" s="158"/>
      <c r="JVV90" s="158"/>
      <c r="JVW90" s="158"/>
      <c r="JVX90" s="158"/>
      <c r="JVY90" s="158"/>
      <c r="JVZ90" s="158"/>
      <c r="JWA90" s="158"/>
      <c r="JWB90" s="158"/>
      <c r="JWC90" s="158"/>
      <c r="JWD90" s="158"/>
      <c r="JWE90" s="158"/>
      <c r="JWF90" s="158"/>
      <c r="JWG90" s="158"/>
      <c r="JWH90" s="158"/>
      <c r="JWI90" s="158"/>
      <c r="JWJ90" s="158"/>
      <c r="JWK90" s="158"/>
      <c r="JWL90" s="158"/>
      <c r="JWM90" s="158"/>
      <c r="JWN90" s="158"/>
      <c r="JWO90" s="158"/>
      <c r="JWP90" s="158"/>
      <c r="JWQ90" s="158"/>
      <c r="JWR90" s="158"/>
      <c r="JWS90" s="158"/>
      <c r="JWT90" s="158"/>
      <c r="JWU90" s="158"/>
      <c r="JWV90" s="158"/>
      <c r="JWW90" s="158"/>
      <c r="JWX90" s="158"/>
      <c r="JWY90" s="158"/>
      <c r="JWZ90" s="158"/>
      <c r="JXA90" s="158"/>
      <c r="JXB90" s="158"/>
      <c r="JXC90" s="158"/>
      <c r="JXD90" s="158"/>
      <c r="JXE90" s="158"/>
      <c r="JXF90" s="158"/>
      <c r="JXG90" s="158"/>
      <c r="JXH90" s="158"/>
      <c r="JXI90" s="158"/>
      <c r="JXJ90" s="158"/>
      <c r="JXK90" s="158"/>
      <c r="JXL90" s="158"/>
      <c r="JXM90" s="158"/>
      <c r="JXN90" s="158"/>
      <c r="JXO90" s="158"/>
      <c r="JXP90" s="158"/>
      <c r="JXQ90" s="158"/>
      <c r="JXR90" s="158"/>
      <c r="JXS90" s="158"/>
      <c r="JXT90" s="158"/>
      <c r="JXU90" s="158"/>
      <c r="JXV90" s="158"/>
      <c r="JXW90" s="158"/>
      <c r="JXX90" s="158"/>
      <c r="JXY90" s="158"/>
      <c r="JXZ90" s="158"/>
      <c r="JYA90" s="158"/>
      <c r="JYB90" s="158"/>
      <c r="JYC90" s="158"/>
      <c r="JYD90" s="158"/>
      <c r="JYE90" s="158"/>
      <c r="JYF90" s="158"/>
      <c r="JYG90" s="158"/>
      <c r="JYH90" s="158"/>
      <c r="JYI90" s="158"/>
      <c r="JYJ90" s="158"/>
      <c r="JYK90" s="158"/>
      <c r="JYL90" s="158"/>
      <c r="JYM90" s="158"/>
      <c r="JYN90" s="158"/>
      <c r="JYO90" s="158"/>
      <c r="JYP90" s="158"/>
      <c r="JYQ90" s="158"/>
      <c r="JYR90" s="158"/>
      <c r="JYS90" s="158"/>
      <c r="JYT90" s="158"/>
      <c r="JYU90" s="158"/>
      <c r="JYV90" s="158"/>
      <c r="JYW90" s="158"/>
      <c r="JYX90" s="158"/>
      <c r="JYY90" s="158"/>
      <c r="JYZ90" s="158"/>
      <c r="JZA90" s="158"/>
      <c r="JZB90" s="158"/>
      <c r="JZC90" s="158"/>
      <c r="JZD90" s="158"/>
      <c r="JZE90" s="158"/>
      <c r="JZF90" s="158"/>
      <c r="JZG90" s="158"/>
      <c r="JZH90" s="158"/>
      <c r="JZI90" s="158"/>
      <c r="JZJ90" s="158"/>
      <c r="JZK90" s="158"/>
      <c r="JZL90" s="158"/>
      <c r="JZM90" s="158"/>
      <c r="JZN90" s="158"/>
      <c r="JZO90" s="158"/>
      <c r="JZP90" s="158"/>
      <c r="JZQ90" s="158"/>
      <c r="JZR90" s="158"/>
      <c r="JZS90" s="158"/>
      <c r="JZT90" s="158"/>
      <c r="JZU90" s="158"/>
      <c r="JZV90" s="158"/>
      <c r="JZW90" s="158"/>
      <c r="JZX90" s="158"/>
      <c r="JZY90" s="158"/>
      <c r="JZZ90" s="158"/>
      <c r="KAA90" s="158"/>
      <c r="KAB90" s="158"/>
      <c r="KAC90" s="158"/>
      <c r="KAD90" s="158"/>
      <c r="KAE90" s="158"/>
      <c r="KAF90" s="158"/>
      <c r="KAG90" s="158"/>
      <c r="KAH90" s="158"/>
      <c r="KAI90" s="158"/>
      <c r="KAJ90" s="158"/>
      <c r="KAK90" s="158"/>
      <c r="KAL90" s="158"/>
      <c r="KAM90" s="158"/>
      <c r="KAN90" s="158"/>
      <c r="KAO90" s="158"/>
      <c r="KAP90" s="158"/>
      <c r="KAQ90" s="158"/>
      <c r="KAR90" s="158"/>
      <c r="KAS90" s="158"/>
      <c r="KAT90" s="158"/>
      <c r="KAU90" s="158"/>
      <c r="KAV90" s="158"/>
      <c r="KAW90" s="158"/>
      <c r="KAX90" s="158"/>
      <c r="KAY90" s="158"/>
      <c r="KAZ90" s="158"/>
      <c r="KBA90" s="158"/>
      <c r="KBB90" s="158"/>
      <c r="KBC90" s="158"/>
      <c r="KBD90" s="158"/>
      <c r="KBE90" s="158"/>
      <c r="KBF90" s="158"/>
      <c r="KBG90" s="158"/>
      <c r="KBH90" s="158"/>
      <c r="KBI90" s="158"/>
      <c r="KBJ90" s="158"/>
      <c r="KBK90" s="158"/>
      <c r="KBL90" s="158"/>
      <c r="KBM90" s="158"/>
      <c r="KBN90" s="158"/>
      <c r="KBO90" s="158"/>
      <c r="KBP90" s="158"/>
      <c r="KBQ90" s="158"/>
      <c r="KBR90" s="158"/>
      <c r="KBS90" s="158"/>
      <c r="KBT90" s="158"/>
      <c r="KBU90" s="158"/>
      <c r="KBV90" s="158"/>
      <c r="KBW90" s="158"/>
      <c r="KBX90" s="158"/>
      <c r="KBY90" s="158"/>
      <c r="KBZ90" s="158"/>
      <c r="KCA90" s="158"/>
      <c r="KCB90" s="158"/>
      <c r="KCC90" s="158"/>
      <c r="KCD90" s="158"/>
      <c r="KCE90" s="158"/>
      <c r="KCF90" s="158"/>
      <c r="KCG90" s="158"/>
      <c r="KCH90" s="158"/>
      <c r="KCI90" s="158"/>
      <c r="KCJ90" s="158"/>
      <c r="KCK90" s="158"/>
      <c r="KCL90" s="158"/>
      <c r="KCM90" s="158"/>
      <c r="KCN90" s="158"/>
      <c r="KCO90" s="158"/>
      <c r="KCP90" s="158"/>
      <c r="KCQ90" s="158"/>
      <c r="KCR90" s="158"/>
      <c r="KCS90" s="158"/>
      <c r="KCT90" s="158"/>
      <c r="KCU90" s="158"/>
      <c r="KCV90" s="158"/>
      <c r="KCW90" s="158"/>
      <c r="KCX90" s="158"/>
      <c r="KCY90" s="158"/>
      <c r="KCZ90" s="158"/>
      <c r="KDA90" s="158"/>
      <c r="KDB90" s="158"/>
      <c r="KDC90" s="158"/>
      <c r="KDD90" s="158"/>
      <c r="KDE90" s="158"/>
      <c r="KDF90" s="158"/>
      <c r="KDG90" s="158"/>
      <c r="KDH90" s="158"/>
      <c r="KDI90" s="158"/>
      <c r="KDJ90" s="158"/>
      <c r="KDK90" s="158"/>
      <c r="KDL90" s="158"/>
      <c r="KDM90" s="158"/>
      <c r="KDN90" s="158"/>
      <c r="KDO90" s="158"/>
      <c r="KDP90" s="158"/>
      <c r="KDQ90" s="158"/>
      <c r="KDR90" s="158"/>
      <c r="KDS90" s="158"/>
      <c r="KDT90" s="158"/>
      <c r="KDU90" s="158"/>
      <c r="KDV90" s="158"/>
      <c r="KDW90" s="158"/>
      <c r="KDX90" s="158"/>
      <c r="KDY90" s="158"/>
      <c r="KDZ90" s="158"/>
      <c r="KEA90" s="158"/>
      <c r="KEB90" s="158"/>
      <c r="KEC90" s="158"/>
      <c r="KED90" s="158"/>
      <c r="KEE90" s="158"/>
      <c r="KEF90" s="158"/>
      <c r="KEG90" s="158"/>
      <c r="KEH90" s="158"/>
      <c r="KEI90" s="158"/>
      <c r="KEJ90" s="158"/>
      <c r="KEK90" s="158"/>
      <c r="KEL90" s="158"/>
      <c r="KEM90" s="158"/>
      <c r="KEN90" s="158"/>
      <c r="KEO90" s="158"/>
      <c r="KEP90" s="158"/>
      <c r="KEQ90" s="158"/>
      <c r="KER90" s="158"/>
      <c r="KES90" s="158"/>
      <c r="KET90" s="158"/>
      <c r="KEU90" s="158"/>
      <c r="KEV90" s="158"/>
      <c r="KEW90" s="158"/>
      <c r="KEX90" s="158"/>
      <c r="KEY90" s="158"/>
      <c r="KEZ90" s="158"/>
      <c r="KFA90" s="158"/>
      <c r="KFB90" s="158"/>
      <c r="KFC90" s="158"/>
      <c r="KFD90" s="158"/>
      <c r="KFE90" s="158"/>
      <c r="KFF90" s="158"/>
      <c r="KFG90" s="158"/>
      <c r="KFH90" s="158"/>
      <c r="KFI90" s="158"/>
      <c r="KFJ90" s="158"/>
      <c r="KFK90" s="158"/>
      <c r="KFL90" s="158"/>
      <c r="KFM90" s="158"/>
      <c r="KFN90" s="158"/>
      <c r="KFO90" s="158"/>
      <c r="KFP90" s="158"/>
      <c r="KFQ90" s="158"/>
      <c r="KFR90" s="158"/>
      <c r="KFS90" s="158"/>
      <c r="KFT90" s="158"/>
      <c r="KFU90" s="158"/>
      <c r="KFV90" s="158"/>
      <c r="KFW90" s="158"/>
      <c r="KFX90" s="158"/>
      <c r="KFY90" s="158"/>
      <c r="KFZ90" s="158"/>
      <c r="KGA90" s="158"/>
      <c r="KGB90" s="158"/>
      <c r="KGC90" s="158"/>
      <c r="KGD90" s="158"/>
      <c r="KGE90" s="158"/>
      <c r="KGF90" s="158"/>
      <c r="KGG90" s="158"/>
      <c r="KGH90" s="158"/>
      <c r="KGI90" s="158"/>
      <c r="KGJ90" s="158"/>
      <c r="KGK90" s="158"/>
      <c r="KGL90" s="158"/>
      <c r="KGM90" s="158"/>
      <c r="KGN90" s="158"/>
      <c r="KGO90" s="158"/>
      <c r="KGP90" s="158"/>
      <c r="KGQ90" s="158"/>
      <c r="KGR90" s="158"/>
      <c r="KGS90" s="158"/>
      <c r="KGT90" s="158"/>
      <c r="KGU90" s="158"/>
      <c r="KGV90" s="158"/>
      <c r="KGW90" s="158"/>
      <c r="KGX90" s="158"/>
      <c r="KGY90" s="158"/>
      <c r="KGZ90" s="158"/>
      <c r="KHA90" s="158"/>
      <c r="KHB90" s="158"/>
      <c r="KHC90" s="158"/>
      <c r="KHD90" s="158"/>
      <c r="KHE90" s="158"/>
      <c r="KHF90" s="158"/>
      <c r="KHG90" s="158"/>
      <c r="KHH90" s="158"/>
      <c r="KHI90" s="158"/>
      <c r="KHJ90" s="158"/>
      <c r="KHK90" s="158"/>
      <c r="KHL90" s="158"/>
      <c r="KHM90" s="158"/>
      <c r="KHN90" s="158"/>
      <c r="KHO90" s="158"/>
      <c r="KHP90" s="158"/>
      <c r="KHQ90" s="158"/>
      <c r="KHR90" s="158"/>
      <c r="KHS90" s="158"/>
      <c r="KHT90" s="158"/>
      <c r="KHU90" s="158"/>
      <c r="KHV90" s="158"/>
      <c r="KHW90" s="158"/>
      <c r="KHX90" s="158"/>
      <c r="KHY90" s="158"/>
      <c r="KHZ90" s="158"/>
      <c r="KIA90" s="158"/>
      <c r="KIB90" s="158"/>
      <c r="KIC90" s="158"/>
      <c r="KID90" s="158"/>
      <c r="KIE90" s="158"/>
      <c r="KIF90" s="158"/>
      <c r="KIG90" s="158"/>
      <c r="KIH90" s="158"/>
      <c r="KII90" s="158"/>
      <c r="KIJ90" s="158"/>
      <c r="KIK90" s="158"/>
      <c r="KIL90" s="158"/>
      <c r="KIM90" s="158"/>
      <c r="KIN90" s="158"/>
      <c r="KIO90" s="158"/>
      <c r="KIP90" s="158"/>
      <c r="KIQ90" s="158"/>
      <c r="KIR90" s="158"/>
      <c r="KIS90" s="158"/>
      <c r="KIT90" s="158"/>
      <c r="KIU90" s="158"/>
      <c r="KIV90" s="158"/>
      <c r="KIW90" s="158"/>
      <c r="KIX90" s="158"/>
      <c r="KIY90" s="158"/>
      <c r="KIZ90" s="158"/>
      <c r="KJA90" s="158"/>
      <c r="KJB90" s="158"/>
      <c r="KJC90" s="158"/>
      <c r="KJD90" s="158"/>
      <c r="KJE90" s="158"/>
      <c r="KJF90" s="158"/>
      <c r="KJG90" s="158"/>
      <c r="KJH90" s="158"/>
      <c r="KJI90" s="158"/>
      <c r="KJJ90" s="158"/>
      <c r="KJK90" s="158"/>
      <c r="KJL90" s="158"/>
      <c r="KJM90" s="158"/>
      <c r="KJN90" s="158"/>
      <c r="KJO90" s="158"/>
      <c r="KJP90" s="158"/>
      <c r="KJQ90" s="158"/>
      <c r="KJR90" s="158"/>
      <c r="KJS90" s="158"/>
      <c r="KJT90" s="158"/>
      <c r="KJU90" s="158"/>
      <c r="KJV90" s="158"/>
      <c r="KJW90" s="158"/>
      <c r="KJX90" s="158"/>
      <c r="KJY90" s="158"/>
      <c r="KJZ90" s="158"/>
      <c r="KKA90" s="158"/>
      <c r="KKB90" s="158"/>
      <c r="KKC90" s="158"/>
      <c r="KKD90" s="158"/>
      <c r="KKE90" s="158"/>
      <c r="KKF90" s="158"/>
      <c r="KKG90" s="158"/>
      <c r="KKH90" s="158"/>
      <c r="KKI90" s="158"/>
      <c r="KKJ90" s="158"/>
      <c r="KKK90" s="158"/>
      <c r="KKL90" s="158"/>
      <c r="KKM90" s="158"/>
      <c r="KKN90" s="158"/>
      <c r="KKO90" s="158"/>
      <c r="KKP90" s="158"/>
      <c r="KKQ90" s="158"/>
      <c r="KKR90" s="158"/>
      <c r="KKS90" s="158"/>
      <c r="KKT90" s="158"/>
      <c r="KKU90" s="158"/>
      <c r="KKV90" s="158"/>
      <c r="KKW90" s="158"/>
      <c r="KKX90" s="158"/>
      <c r="KKY90" s="158"/>
      <c r="KKZ90" s="158"/>
      <c r="KLA90" s="158"/>
      <c r="KLB90" s="158"/>
      <c r="KLC90" s="158"/>
      <c r="KLD90" s="158"/>
      <c r="KLE90" s="158"/>
      <c r="KLF90" s="158"/>
      <c r="KLG90" s="158"/>
      <c r="KLH90" s="158"/>
      <c r="KLI90" s="158"/>
      <c r="KLJ90" s="158"/>
      <c r="KLK90" s="158"/>
      <c r="KLL90" s="158"/>
      <c r="KLM90" s="158"/>
      <c r="KLN90" s="158"/>
      <c r="KLO90" s="158"/>
      <c r="KLP90" s="158"/>
      <c r="KLQ90" s="158"/>
      <c r="KLR90" s="158"/>
      <c r="KLS90" s="158"/>
      <c r="KLT90" s="158"/>
      <c r="KLU90" s="158"/>
      <c r="KLV90" s="158"/>
      <c r="KLW90" s="158"/>
      <c r="KLX90" s="158"/>
      <c r="KLY90" s="158"/>
      <c r="KLZ90" s="158"/>
      <c r="KMA90" s="158"/>
      <c r="KMB90" s="158"/>
      <c r="KMC90" s="158"/>
      <c r="KMD90" s="158"/>
      <c r="KME90" s="158"/>
      <c r="KMF90" s="158"/>
      <c r="KMG90" s="158"/>
      <c r="KMH90" s="158"/>
      <c r="KMI90" s="158"/>
      <c r="KMJ90" s="158"/>
      <c r="KMK90" s="158"/>
      <c r="KML90" s="158"/>
      <c r="KMM90" s="158"/>
      <c r="KMN90" s="158"/>
      <c r="KMO90" s="158"/>
      <c r="KMP90" s="158"/>
      <c r="KMQ90" s="158"/>
      <c r="KMR90" s="158"/>
      <c r="KMS90" s="158"/>
      <c r="KMT90" s="158"/>
      <c r="KMU90" s="158"/>
      <c r="KMV90" s="158"/>
      <c r="KMW90" s="158"/>
      <c r="KMX90" s="158"/>
      <c r="KMY90" s="158"/>
      <c r="KMZ90" s="158"/>
      <c r="KNA90" s="158"/>
      <c r="KNB90" s="158"/>
      <c r="KNC90" s="158"/>
      <c r="KND90" s="158"/>
      <c r="KNE90" s="158"/>
      <c r="KNF90" s="158"/>
      <c r="KNG90" s="158"/>
      <c r="KNH90" s="158"/>
      <c r="KNI90" s="158"/>
      <c r="KNJ90" s="158"/>
      <c r="KNK90" s="158"/>
      <c r="KNL90" s="158"/>
      <c r="KNM90" s="158"/>
      <c r="KNN90" s="158"/>
      <c r="KNO90" s="158"/>
      <c r="KNP90" s="158"/>
      <c r="KNQ90" s="158"/>
      <c r="KNR90" s="158"/>
      <c r="KNS90" s="158"/>
      <c r="KNT90" s="158"/>
      <c r="KNU90" s="158"/>
      <c r="KNV90" s="158"/>
      <c r="KNW90" s="158"/>
      <c r="KNX90" s="158"/>
      <c r="KNY90" s="158"/>
      <c r="KNZ90" s="158"/>
      <c r="KOA90" s="158"/>
      <c r="KOB90" s="158"/>
      <c r="KOC90" s="158"/>
      <c r="KOD90" s="158"/>
      <c r="KOE90" s="158"/>
      <c r="KOF90" s="158"/>
      <c r="KOG90" s="158"/>
      <c r="KOH90" s="158"/>
      <c r="KOI90" s="158"/>
      <c r="KOJ90" s="158"/>
      <c r="KOK90" s="158"/>
      <c r="KOL90" s="158"/>
      <c r="KOM90" s="158"/>
      <c r="KON90" s="158"/>
      <c r="KOO90" s="158"/>
      <c r="KOP90" s="158"/>
      <c r="KOQ90" s="158"/>
      <c r="KOR90" s="158"/>
      <c r="KOS90" s="158"/>
      <c r="KOT90" s="158"/>
      <c r="KOU90" s="158"/>
      <c r="KOV90" s="158"/>
      <c r="KOW90" s="158"/>
      <c r="KOX90" s="158"/>
      <c r="KOY90" s="158"/>
      <c r="KOZ90" s="158"/>
      <c r="KPA90" s="158"/>
      <c r="KPB90" s="158"/>
      <c r="KPC90" s="158"/>
      <c r="KPD90" s="158"/>
      <c r="KPE90" s="158"/>
      <c r="KPF90" s="158"/>
      <c r="KPG90" s="158"/>
      <c r="KPH90" s="158"/>
      <c r="KPI90" s="158"/>
      <c r="KPJ90" s="158"/>
      <c r="KPK90" s="158"/>
      <c r="KPL90" s="158"/>
      <c r="KPM90" s="158"/>
      <c r="KPN90" s="158"/>
      <c r="KPO90" s="158"/>
      <c r="KPP90" s="158"/>
      <c r="KPQ90" s="158"/>
      <c r="KPR90" s="158"/>
      <c r="KPS90" s="158"/>
      <c r="KPT90" s="158"/>
      <c r="KPU90" s="158"/>
      <c r="KPV90" s="158"/>
      <c r="KPW90" s="158"/>
      <c r="KPX90" s="158"/>
      <c r="KPY90" s="158"/>
      <c r="KPZ90" s="158"/>
      <c r="KQA90" s="158"/>
      <c r="KQB90" s="158"/>
      <c r="KQC90" s="158"/>
      <c r="KQD90" s="158"/>
      <c r="KQE90" s="158"/>
      <c r="KQF90" s="158"/>
      <c r="KQG90" s="158"/>
      <c r="KQH90" s="158"/>
      <c r="KQI90" s="158"/>
      <c r="KQJ90" s="158"/>
      <c r="KQK90" s="158"/>
      <c r="KQL90" s="158"/>
      <c r="KQM90" s="158"/>
      <c r="KQN90" s="158"/>
      <c r="KQO90" s="158"/>
      <c r="KQP90" s="158"/>
      <c r="KQQ90" s="158"/>
      <c r="KQR90" s="158"/>
      <c r="KQS90" s="158"/>
      <c r="KQT90" s="158"/>
      <c r="KQU90" s="158"/>
      <c r="KQV90" s="158"/>
      <c r="KQW90" s="158"/>
      <c r="KQX90" s="158"/>
      <c r="KQY90" s="158"/>
      <c r="KQZ90" s="158"/>
      <c r="KRA90" s="158"/>
      <c r="KRB90" s="158"/>
      <c r="KRC90" s="158"/>
      <c r="KRD90" s="158"/>
      <c r="KRE90" s="158"/>
      <c r="KRF90" s="158"/>
      <c r="KRG90" s="158"/>
      <c r="KRH90" s="158"/>
      <c r="KRI90" s="158"/>
      <c r="KRJ90" s="158"/>
      <c r="KRK90" s="158"/>
      <c r="KRL90" s="158"/>
      <c r="KRM90" s="158"/>
      <c r="KRN90" s="158"/>
      <c r="KRO90" s="158"/>
      <c r="KRP90" s="158"/>
      <c r="KRQ90" s="158"/>
      <c r="KRR90" s="158"/>
      <c r="KRS90" s="158"/>
      <c r="KRT90" s="158"/>
      <c r="KRU90" s="158"/>
      <c r="KRV90" s="158"/>
      <c r="KRW90" s="158"/>
      <c r="KRX90" s="158"/>
      <c r="KRY90" s="158"/>
      <c r="KRZ90" s="158"/>
      <c r="KSA90" s="158"/>
      <c r="KSB90" s="158"/>
      <c r="KSC90" s="158"/>
      <c r="KSD90" s="158"/>
      <c r="KSE90" s="158"/>
      <c r="KSF90" s="158"/>
      <c r="KSG90" s="158"/>
      <c r="KSH90" s="158"/>
      <c r="KSI90" s="158"/>
      <c r="KSJ90" s="158"/>
      <c r="KSK90" s="158"/>
      <c r="KSL90" s="158"/>
      <c r="KSM90" s="158"/>
      <c r="KSN90" s="158"/>
      <c r="KSO90" s="158"/>
      <c r="KSP90" s="158"/>
      <c r="KSQ90" s="158"/>
      <c r="KSR90" s="158"/>
      <c r="KSS90" s="158"/>
      <c r="KST90" s="158"/>
      <c r="KSU90" s="158"/>
      <c r="KSV90" s="158"/>
      <c r="KSW90" s="158"/>
      <c r="KSX90" s="158"/>
      <c r="KSY90" s="158"/>
      <c r="KSZ90" s="158"/>
      <c r="KTA90" s="158"/>
      <c r="KTB90" s="158"/>
      <c r="KTC90" s="158"/>
      <c r="KTD90" s="158"/>
      <c r="KTE90" s="158"/>
      <c r="KTF90" s="158"/>
      <c r="KTG90" s="158"/>
      <c r="KTH90" s="158"/>
      <c r="KTI90" s="158"/>
      <c r="KTJ90" s="158"/>
      <c r="KTK90" s="158"/>
      <c r="KTL90" s="158"/>
      <c r="KTM90" s="158"/>
      <c r="KTN90" s="158"/>
      <c r="KTO90" s="158"/>
      <c r="KTP90" s="158"/>
      <c r="KTQ90" s="158"/>
      <c r="KTR90" s="158"/>
      <c r="KTS90" s="158"/>
      <c r="KTT90" s="158"/>
      <c r="KTU90" s="158"/>
      <c r="KTV90" s="158"/>
      <c r="KTW90" s="158"/>
      <c r="KTX90" s="158"/>
      <c r="KTY90" s="158"/>
      <c r="KTZ90" s="158"/>
      <c r="KUA90" s="158"/>
      <c r="KUB90" s="158"/>
      <c r="KUC90" s="158"/>
      <c r="KUD90" s="158"/>
      <c r="KUE90" s="158"/>
      <c r="KUF90" s="158"/>
      <c r="KUG90" s="158"/>
      <c r="KUH90" s="158"/>
      <c r="KUI90" s="158"/>
      <c r="KUJ90" s="158"/>
      <c r="KUK90" s="158"/>
      <c r="KUL90" s="158"/>
      <c r="KUM90" s="158"/>
      <c r="KUN90" s="158"/>
      <c r="KUO90" s="158"/>
      <c r="KUP90" s="158"/>
      <c r="KUQ90" s="158"/>
      <c r="KUR90" s="158"/>
      <c r="KUS90" s="158"/>
      <c r="KUT90" s="158"/>
      <c r="KUU90" s="158"/>
      <c r="KUV90" s="158"/>
      <c r="KUW90" s="158"/>
      <c r="KUX90" s="158"/>
      <c r="KUY90" s="158"/>
      <c r="KUZ90" s="158"/>
      <c r="KVA90" s="158"/>
      <c r="KVB90" s="158"/>
      <c r="KVC90" s="158"/>
      <c r="KVD90" s="158"/>
      <c r="KVE90" s="158"/>
      <c r="KVF90" s="158"/>
      <c r="KVG90" s="158"/>
      <c r="KVH90" s="158"/>
      <c r="KVI90" s="158"/>
      <c r="KVJ90" s="158"/>
      <c r="KVK90" s="158"/>
      <c r="KVL90" s="158"/>
      <c r="KVM90" s="158"/>
      <c r="KVN90" s="158"/>
      <c r="KVO90" s="158"/>
      <c r="KVP90" s="158"/>
      <c r="KVQ90" s="158"/>
      <c r="KVR90" s="158"/>
      <c r="KVS90" s="158"/>
      <c r="KVT90" s="158"/>
      <c r="KVU90" s="158"/>
      <c r="KVV90" s="158"/>
      <c r="KVW90" s="158"/>
      <c r="KVX90" s="158"/>
      <c r="KVY90" s="158"/>
      <c r="KVZ90" s="158"/>
      <c r="KWA90" s="158"/>
      <c r="KWB90" s="158"/>
      <c r="KWC90" s="158"/>
      <c r="KWD90" s="158"/>
      <c r="KWE90" s="158"/>
      <c r="KWF90" s="158"/>
      <c r="KWG90" s="158"/>
      <c r="KWH90" s="158"/>
      <c r="KWI90" s="158"/>
      <c r="KWJ90" s="158"/>
      <c r="KWK90" s="158"/>
      <c r="KWL90" s="158"/>
      <c r="KWM90" s="158"/>
      <c r="KWN90" s="158"/>
      <c r="KWO90" s="158"/>
      <c r="KWP90" s="158"/>
      <c r="KWQ90" s="158"/>
      <c r="KWR90" s="158"/>
      <c r="KWS90" s="158"/>
      <c r="KWT90" s="158"/>
      <c r="KWU90" s="158"/>
      <c r="KWV90" s="158"/>
      <c r="KWW90" s="158"/>
      <c r="KWX90" s="158"/>
      <c r="KWY90" s="158"/>
      <c r="KWZ90" s="158"/>
      <c r="KXA90" s="158"/>
      <c r="KXB90" s="158"/>
      <c r="KXC90" s="158"/>
      <c r="KXD90" s="158"/>
      <c r="KXE90" s="158"/>
      <c r="KXF90" s="158"/>
      <c r="KXG90" s="158"/>
      <c r="KXH90" s="158"/>
      <c r="KXI90" s="158"/>
      <c r="KXJ90" s="158"/>
      <c r="KXK90" s="158"/>
      <c r="KXL90" s="158"/>
      <c r="KXM90" s="158"/>
      <c r="KXN90" s="158"/>
      <c r="KXO90" s="158"/>
      <c r="KXP90" s="158"/>
      <c r="KXQ90" s="158"/>
      <c r="KXR90" s="158"/>
      <c r="KXS90" s="158"/>
      <c r="KXT90" s="158"/>
      <c r="KXU90" s="158"/>
      <c r="KXV90" s="158"/>
      <c r="KXW90" s="158"/>
      <c r="KXX90" s="158"/>
      <c r="KXY90" s="158"/>
      <c r="KXZ90" s="158"/>
      <c r="KYA90" s="158"/>
      <c r="KYB90" s="158"/>
      <c r="KYC90" s="158"/>
      <c r="KYD90" s="158"/>
      <c r="KYE90" s="158"/>
      <c r="KYF90" s="158"/>
      <c r="KYG90" s="158"/>
      <c r="KYH90" s="158"/>
      <c r="KYI90" s="158"/>
      <c r="KYJ90" s="158"/>
      <c r="KYK90" s="158"/>
      <c r="KYL90" s="158"/>
      <c r="KYM90" s="158"/>
      <c r="KYN90" s="158"/>
      <c r="KYO90" s="158"/>
      <c r="KYP90" s="158"/>
      <c r="KYQ90" s="158"/>
      <c r="KYR90" s="158"/>
      <c r="KYS90" s="158"/>
      <c r="KYT90" s="158"/>
      <c r="KYU90" s="158"/>
      <c r="KYV90" s="158"/>
      <c r="KYW90" s="158"/>
      <c r="KYX90" s="158"/>
      <c r="KYY90" s="158"/>
      <c r="KYZ90" s="158"/>
      <c r="KZA90" s="158"/>
      <c r="KZB90" s="158"/>
      <c r="KZC90" s="158"/>
      <c r="KZD90" s="158"/>
      <c r="KZE90" s="158"/>
      <c r="KZF90" s="158"/>
      <c r="KZG90" s="158"/>
      <c r="KZH90" s="158"/>
      <c r="KZI90" s="158"/>
      <c r="KZJ90" s="158"/>
      <c r="KZK90" s="158"/>
      <c r="KZL90" s="158"/>
      <c r="KZM90" s="158"/>
      <c r="KZN90" s="158"/>
      <c r="KZO90" s="158"/>
      <c r="KZP90" s="158"/>
      <c r="KZQ90" s="158"/>
      <c r="KZR90" s="158"/>
      <c r="KZS90" s="158"/>
      <c r="KZT90" s="158"/>
      <c r="KZU90" s="158"/>
      <c r="KZV90" s="158"/>
      <c r="KZW90" s="158"/>
      <c r="KZX90" s="158"/>
      <c r="KZY90" s="158"/>
      <c r="KZZ90" s="158"/>
      <c r="LAA90" s="158"/>
      <c r="LAB90" s="158"/>
      <c r="LAC90" s="158"/>
      <c r="LAD90" s="158"/>
      <c r="LAE90" s="158"/>
      <c r="LAF90" s="158"/>
      <c r="LAG90" s="158"/>
      <c r="LAH90" s="158"/>
      <c r="LAI90" s="158"/>
      <c r="LAJ90" s="158"/>
      <c r="LAK90" s="158"/>
      <c r="LAL90" s="158"/>
      <c r="LAM90" s="158"/>
      <c r="LAN90" s="158"/>
      <c r="LAO90" s="158"/>
      <c r="LAP90" s="158"/>
      <c r="LAQ90" s="158"/>
      <c r="LAR90" s="158"/>
      <c r="LAS90" s="158"/>
      <c r="LAT90" s="158"/>
      <c r="LAU90" s="158"/>
      <c r="LAV90" s="158"/>
      <c r="LAW90" s="158"/>
      <c r="LAX90" s="158"/>
      <c r="LAY90" s="158"/>
      <c r="LAZ90" s="158"/>
      <c r="LBA90" s="158"/>
      <c r="LBB90" s="158"/>
      <c r="LBC90" s="158"/>
      <c r="LBD90" s="158"/>
      <c r="LBE90" s="158"/>
      <c r="LBF90" s="158"/>
      <c r="LBG90" s="158"/>
      <c r="LBH90" s="158"/>
      <c r="LBI90" s="158"/>
      <c r="LBJ90" s="158"/>
      <c r="LBK90" s="158"/>
      <c r="LBL90" s="158"/>
      <c r="LBM90" s="158"/>
      <c r="LBN90" s="158"/>
      <c r="LBO90" s="158"/>
      <c r="LBP90" s="158"/>
      <c r="LBQ90" s="158"/>
      <c r="LBR90" s="158"/>
      <c r="LBS90" s="158"/>
      <c r="LBT90" s="158"/>
      <c r="LBU90" s="158"/>
      <c r="LBV90" s="158"/>
      <c r="LBW90" s="158"/>
      <c r="LBX90" s="158"/>
    </row>
    <row r="91" spans="1:8188" ht="38.25" customHeight="1" thickBot="1">
      <c r="A91" s="100" t="s">
        <v>39</v>
      </c>
      <c r="B91" s="101"/>
      <c r="C91" s="101"/>
      <c r="D91" s="102"/>
      <c r="F91" s="127" t="s">
        <v>39</v>
      </c>
      <c r="G91" s="128"/>
      <c r="H91" s="128"/>
      <c r="I91" s="129"/>
    </row>
    <row r="92" spans="1:8188" ht="19.5" thickBot="1">
      <c r="A92" s="42" t="s">
        <v>60</v>
      </c>
      <c r="B92" s="1">
        <v>5022.8999999999996</v>
      </c>
      <c r="C92" s="32">
        <v>3013.9</v>
      </c>
      <c r="D92" s="12">
        <f>C92/B92*100</f>
        <v>60.00318541081846</v>
      </c>
      <c r="F92" s="61" t="s">
        <v>60</v>
      </c>
      <c r="G92" s="58">
        <v>5022.8999999999996</v>
      </c>
      <c r="H92" s="32">
        <v>2754.7</v>
      </c>
      <c r="I92" s="64">
        <f>H92/G92*100</f>
        <v>54.842819884927032</v>
      </c>
    </row>
    <row r="93" spans="1:8188" ht="19.5" thickBot="1">
      <c r="A93" s="42" t="s">
        <v>40</v>
      </c>
      <c r="B93" s="12">
        <f>B92/G92*100</f>
        <v>100</v>
      </c>
      <c r="C93" s="48">
        <f>C92/H92*100</f>
        <v>109.40937307147784</v>
      </c>
      <c r="D93" s="2" t="s">
        <v>8</v>
      </c>
      <c r="F93" s="61" t="s">
        <v>40</v>
      </c>
      <c r="G93" s="77">
        <f>G92/4032*100</f>
        <v>124.57589285714286</v>
      </c>
      <c r="H93" s="66">
        <f>H92/2106.3*100</f>
        <v>130.7838389593125</v>
      </c>
      <c r="I93" s="60" t="s">
        <v>8</v>
      </c>
    </row>
    <row r="94" spans="1:8188" ht="38.25" thickBot="1">
      <c r="A94" s="42" t="s">
        <v>41</v>
      </c>
      <c r="B94" s="1">
        <v>5022.8999999999996</v>
      </c>
      <c r="C94" s="32">
        <v>3013.9</v>
      </c>
      <c r="D94" s="12">
        <f>C94/B94*100</f>
        <v>60.00318541081846</v>
      </c>
      <c r="F94" s="61" t="s">
        <v>41</v>
      </c>
      <c r="G94" s="58">
        <v>5022.8999999999996</v>
      </c>
      <c r="H94" s="32">
        <v>2754.7</v>
      </c>
      <c r="I94" s="64">
        <f>H94/G94*100</f>
        <v>54.842819884927032</v>
      </c>
    </row>
    <row r="95" spans="1:8188" ht="19.5" thickBot="1">
      <c r="A95" s="42" t="s">
        <v>40</v>
      </c>
      <c r="B95" s="12">
        <f>B94/G94*100</f>
        <v>100</v>
      </c>
      <c r="C95" s="48">
        <f>C94/H94*100</f>
        <v>109.40937307147784</v>
      </c>
      <c r="D95" s="2" t="s">
        <v>8</v>
      </c>
      <c r="F95" s="61" t="s">
        <v>40</v>
      </c>
      <c r="G95" s="77">
        <f>G94/4032*100</f>
        <v>124.57589285714286</v>
      </c>
      <c r="H95" s="66">
        <f>H94/2106.3*100</f>
        <v>130.7838389593125</v>
      </c>
      <c r="I95" s="60" t="s">
        <v>8</v>
      </c>
    </row>
    <row r="96" spans="1:8188" ht="38.25" thickBot="1">
      <c r="A96" s="42" t="s">
        <v>42</v>
      </c>
      <c r="B96" s="1"/>
      <c r="C96" s="18"/>
      <c r="D96" s="1"/>
      <c r="F96" s="61" t="s">
        <v>42</v>
      </c>
      <c r="G96" s="58"/>
      <c r="H96" s="59"/>
      <c r="I96" s="58"/>
    </row>
    <row r="97" spans="1:9" ht="19.5" thickBot="1">
      <c r="A97" s="42" t="s">
        <v>40</v>
      </c>
      <c r="B97" s="1"/>
      <c r="C97" s="18"/>
      <c r="D97" s="2" t="s">
        <v>8</v>
      </c>
      <c r="F97" s="61" t="s">
        <v>40</v>
      </c>
      <c r="G97" s="58"/>
      <c r="H97" s="59"/>
      <c r="I97" s="60" t="s">
        <v>8</v>
      </c>
    </row>
    <row r="98" spans="1:9" ht="19.5" thickBot="1">
      <c r="A98" s="100" t="s">
        <v>43</v>
      </c>
      <c r="B98" s="101"/>
      <c r="C98" s="101"/>
      <c r="D98" s="102"/>
      <c r="F98" s="103" t="s">
        <v>43</v>
      </c>
      <c r="G98" s="104"/>
      <c r="H98" s="104"/>
      <c r="I98" s="105"/>
    </row>
    <row r="99" spans="1:9" ht="57" thickBot="1">
      <c r="A99" s="42" t="s">
        <v>44</v>
      </c>
      <c r="B99" s="1">
        <v>11.79</v>
      </c>
      <c r="C99" s="18"/>
      <c r="D99" s="12">
        <f>C99/B99*100</f>
        <v>0</v>
      </c>
      <c r="F99" s="61" t="s">
        <v>44</v>
      </c>
      <c r="G99" s="58">
        <v>11.79</v>
      </c>
      <c r="H99" s="59"/>
      <c r="I99" s="64">
        <f>H99/G99*100</f>
        <v>0</v>
      </c>
    </row>
    <row r="100" spans="1:9" ht="19.5" thickBot="1">
      <c r="A100" s="42" t="s">
        <v>40</v>
      </c>
      <c r="B100" s="12">
        <f>B99/G99*100</f>
        <v>100</v>
      </c>
      <c r="C100" s="48">
        <v>100</v>
      </c>
      <c r="D100" s="2" t="s">
        <v>8</v>
      </c>
      <c r="F100" s="61" t="s">
        <v>40</v>
      </c>
      <c r="G100" s="77">
        <f>G99/11.79*100</f>
        <v>100</v>
      </c>
      <c r="H100" s="66">
        <f>H99/2106.3*100</f>
        <v>0</v>
      </c>
      <c r="I100" s="60" t="s">
        <v>8</v>
      </c>
    </row>
    <row r="101" spans="1:9" ht="41.25" customHeight="1" thickBot="1">
      <c r="A101" s="42" t="s">
        <v>45</v>
      </c>
      <c r="B101" s="1">
        <v>6.1</v>
      </c>
      <c r="C101" s="32">
        <v>5.9</v>
      </c>
      <c r="D101" s="12">
        <f>C101/B101*100</f>
        <v>96.721311475409848</v>
      </c>
      <c r="F101" s="61" t="s">
        <v>45</v>
      </c>
      <c r="G101" s="58">
        <v>6.1</v>
      </c>
      <c r="H101" s="59">
        <v>5.8</v>
      </c>
      <c r="I101" s="64">
        <f>H101/G101*100</f>
        <v>95.081967213114766</v>
      </c>
    </row>
    <row r="102" spans="1:9" ht="33.75" customHeight="1" thickBot="1">
      <c r="A102" s="42" t="s">
        <v>40</v>
      </c>
      <c r="B102" s="12">
        <f>B101/G101*100</f>
        <v>100</v>
      </c>
      <c r="C102" s="48">
        <f>C101/H101*100</f>
        <v>101.72413793103449</v>
      </c>
      <c r="D102" s="2" t="s">
        <v>8</v>
      </c>
      <c r="F102" s="61" t="s">
        <v>40</v>
      </c>
      <c r="G102" s="77">
        <f>G101/6.1*100</f>
        <v>100</v>
      </c>
      <c r="H102" s="66">
        <f>H101/5.9*100</f>
        <v>98.305084745762699</v>
      </c>
      <c r="I102" s="60" t="s">
        <v>8</v>
      </c>
    </row>
    <row r="103" spans="1:9" ht="51.75" customHeight="1" thickBot="1">
      <c r="A103" s="41" t="s">
        <v>57</v>
      </c>
      <c r="B103" s="43">
        <v>9.1</v>
      </c>
      <c r="C103" s="93">
        <v>8.9</v>
      </c>
      <c r="D103" s="12">
        <f>C103/B103*100</f>
        <v>97.80219780219781</v>
      </c>
      <c r="F103" s="79" t="s">
        <v>57</v>
      </c>
      <c r="G103" s="80">
        <v>9.1</v>
      </c>
      <c r="H103" s="81">
        <v>9.1</v>
      </c>
      <c r="I103" s="64">
        <f>H103/G103*100</f>
        <v>100</v>
      </c>
    </row>
    <row r="104" spans="1:9" ht="33.75" customHeight="1" thickBot="1">
      <c r="A104" s="13" t="s">
        <v>40</v>
      </c>
      <c r="B104" s="17">
        <f>B103/G103*100</f>
        <v>100</v>
      </c>
      <c r="C104" s="52">
        <f>C103/H103*100</f>
        <v>97.80219780219781</v>
      </c>
      <c r="D104" s="14" t="s">
        <v>8</v>
      </c>
      <c r="F104" s="82" t="s">
        <v>40</v>
      </c>
      <c r="G104" s="77">
        <f>G103/9.5*100</f>
        <v>95.78947368421052</v>
      </c>
      <c r="H104" s="96">
        <f>H103/9.1*100</f>
        <v>100</v>
      </c>
      <c r="I104" s="84" t="s">
        <v>8</v>
      </c>
    </row>
    <row r="105" spans="1:9" ht="38.25" thickBot="1">
      <c r="A105" s="8" t="s">
        <v>46</v>
      </c>
      <c r="B105" s="1">
        <v>42</v>
      </c>
      <c r="C105" s="32">
        <v>42</v>
      </c>
      <c r="D105" s="12">
        <f>C105/B105*100</f>
        <v>100</v>
      </c>
      <c r="F105" s="85" t="s">
        <v>46</v>
      </c>
      <c r="G105" s="58">
        <v>40</v>
      </c>
      <c r="H105" s="59">
        <v>42</v>
      </c>
      <c r="I105" s="64">
        <f>H105/G105*100</f>
        <v>105</v>
      </c>
    </row>
    <row r="106" spans="1:9" ht="31.5" customHeight="1" thickBot="1">
      <c r="A106" s="42" t="s">
        <v>40</v>
      </c>
      <c r="B106" s="17">
        <f>B105/G105*100</f>
        <v>105</v>
      </c>
      <c r="C106" s="52">
        <f>C105/H105*100</f>
        <v>100</v>
      </c>
      <c r="D106" s="1" t="s">
        <v>8</v>
      </c>
      <c r="F106" s="61" t="s">
        <v>40</v>
      </c>
      <c r="G106" s="77">
        <f>G105/40*100</f>
        <v>100</v>
      </c>
      <c r="H106" s="66">
        <f>H105/40*100</f>
        <v>105</v>
      </c>
      <c r="I106" s="58" t="s">
        <v>8</v>
      </c>
    </row>
    <row r="107" spans="1:9" ht="57" thickBot="1">
      <c r="A107" s="42" t="s">
        <v>47</v>
      </c>
      <c r="B107" s="1">
        <v>0.6</v>
      </c>
      <c r="C107" s="32">
        <v>0.7</v>
      </c>
      <c r="D107" s="1" t="s">
        <v>8</v>
      </c>
      <c r="F107" s="61" t="s">
        <v>47</v>
      </c>
      <c r="G107" s="58">
        <v>0.6</v>
      </c>
      <c r="H107" s="59">
        <v>0.7</v>
      </c>
      <c r="I107" s="58" t="s">
        <v>8</v>
      </c>
    </row>
    <row r="108" spans="1:9" ht="36.75" customHeight="1" thickBot="1">
      <c r="A108" s="98" t="s">
        <v>74</v>
      </c>
      <c r="B108" s="39">
        <v>1115.5</v>
      </c>
      <c r="C108" s="63">
        <v>739.6</v>
      </c>
      <c r="D108" s="12">
        <f>C108/B108*100</f>
        <v>66.302106678619452</v>
      </c>
      <c r="F108" s="99" t="s">
        <v>74</v>
      </c>
      <c r="G108" s="63">
        <v>1115.5</v>
      </c>
      <c r="H108" s="63">
        <v>471.8</v>
      </c>
      <c r="I108" s="64">
        <f>H108/G108*100</f>
        <v>42.294935006723442</v>
      </c>
    </row>
    <row r="109" spans="1:9" ht="30.75" customHeight="1" thickBot="1">
      <c r="A109" s="42" t="s">
        <v>40</v>
      </c>
      <c r="B109" s="17">
        <f>B108/G108*100</f>
        <v>100</v>
      </c>
      <c r="C109" s="19">
        <f>C108/H108*100</f>
        <v>156.76133955065706</v>
      </c>
      <c r="D109" s="2" t="s">
        <v>8</v>
      </c>
      <c r="F109" s="61" t="s">
        <v>40</v>
      </c>
      <c r="G109" s="77">
        <f>G108/1057.3*100</f>
        <v>105.50458715596332</v>
      </c>
      <c r="H109" s="83">
        <f>H108/489.7*100</f>
        <v>96.344700837247302</v>
      </c>
      <c r="I109" s="60" t="s">
        <v>8</v>
      </c>
    </row>
    <row r="110" spans="1:9" ht="57" thickBot="1">
      <c r="A110" s="42" t="s">
        <v>58</v>
      </c>
      <c r="B110" s="39">
        <v>18.3</v>
      </c>
      <c r="C110" s="53" t="s">
        <v>90</v>
      </c>
      <c r="D110" s="12">
        <f>C110/B110*100</f>
        <v>104.91803278688523</v>
      </c>
      <c r="F110" s="61" t="s">
        <v>58</v>
      </c>
      <c r="G110" s="62">
        <v>15.7</v>
      </c>
      <c r="H110" s="53" t="s">
        <v>82</v>
      </c>
      <c r="I110" s="64">
        <f>H110/G110*100</f>
        <v>115.92356687898089</v>
      </c>
    </row>
    <row r="111" spans="1:9" ht="37.5" customHeight="1" thickBot="1">
      <c r="A111" s="42" t="s">
        <v>40</v>
      </c>
      <c r="B111" s="17">
        <f>B110/G110*100</f>
        <v>116.56050955414014</v>
      </c>
      <c r="C111" s="19">
        <f>C110/H110*100</f>
        <v>105.4945054945055</v>
      </c>
      <c r="D111" s="2" t="s">
        <v>8</v>
      </c>
      <c r="F111" s="61" t="s">
        <v>40</v>
      </c>
      <c r="G111" s="77">
        <f>G110/12*100</f>
        <v>130.83333333333334</v>
      </c>
      <c r="H111" s="86">
        <f>H110/11.99*100</f>
        <v>151.79316096747289</v>
      </c>
      <c r="I111" s="60" t="s">
        <v>8</v>
      </c>
    </row>
    <row r="112" spans="1:9" ht="57" thickBot="1">
      <c r="A112" s="42" t="s">
        <v>59</v>
      </c>
      <c r="B112" s="1">
        <v>6</v>
      </c>
      <c r="C112" s="32">
        <v>6</v>
      </c>
      <c r="D112" s="12">
        <f>C112/B112*100</f>
        <v>100</v>
      </c>
      <c r="F112" s="61" t="s">
        <v>59</v>
      </c>
      <c r="G112" s="58">
        <v>5.9</v>
      </c>
      <c r="H112" s="59">
        <v>6</v>
      </c>
      <c r="I112" s="58" t="s">
        <v>8</v>
      </c>
    </row>
    <row r="113" spans="1:9" ht="19.5" thickBot="1">
      <c r="A113" s="100" t="s">
        <v>48</v>
      </c>
      <c r="B113" s="101"/>
      <c r="C113" s="101"/>
      <c r="D113" s="102"/>
      <c r="F113" s="103" t="s">
        <v>48</v>
      </c>
      <c r="G113" s="104"/>
      <c r="H113" s="104"/>
      <c r="I113" s="105"/>
    </row>
    <row r="114" spans="1:9" ht="45" customHeight="1" thickBot="1">
      <c r="A114" s="42" t="s">
        <v>83</v>
      </c>
      <c r="B114" s="24">
        <v>828</v>
      </c>
      <c r="C114" s="23">
        <v>828</v>
      </c>
      <c r="D114" s="22">
        <f>C114/B114*100</f>
        <v>100</v>
      </c>
      <c r="F114" s="61" t="s">
        <v>49</v>
      </c>
      <c r="G114" s="87">
        <v>828</v>
      </c>
      <c r="H114" s="88">
        <v>828</v>
      </c>
      <c r="I114" s="75">
        <f>H114/G114*100</f>
        <v>100</v>
      </c>
    </row>
    <row r="115" spans="1:9" ht="43.5" customHeight="1" thickBot="1">
      <c r="A115" s="42" t="s">
        <v>50</v>
      </c>
      <c r="B115" s="21">
        <v>3.74</v>
      </c>
      <c r="C115" s="32">
        <v>0.6</v>
      </c>
      <c r="D115" s="22">
        <f>C115/B115*100</f>
        <v>16.042780748663098</v>
      </c>
      <c r="F115" s="61" t="s">
        <v>50</v>
      </c>
      <c r="G115" s="59">
        <v>3.74</v>
      </c>
      <c r="H115" s="74">
        <v>0</v>
      </c>
      <c r="I115" s="75">
        <f>H115/G115*100</f>
        <v>0</v>
      </c>
    </row>
    <row r="116" spans="1:9" ht="19.5" thickBot="1">
      <c r="A116" s="42" t="s">
        <v>7</v>
      </c>
      <c r="B116" s="17">
        <f>B115/G115*100</f>
        <v>100</v>
      </c>
      <c r="C116" s="19">
        <v>0</v>
      </c>
      <c r="D116" s="2" t="s">
        <v>8</v>
      </c>
      <c r="F116" s="61" t="s">
        <v>7</v>
      </c>
      <c r="G116" s="77">
        <f>G115/3.74*100</f>
        <v>100</v>
      </c>
      <c r="H116" s="83">
        <f>H115/1.247*100</f>
        <v>0</v>
      </c>
      <c r="I116" s="60" t="s">
        <v>8</v>
      </c>
    </row>
  </sheetData>
  <mergeCells count="8225">
    <mergeCell ref="LBT88:LBT90"/>
    <mergeCell ref="LBU88:LBU90"/>
    <mergeCell ref="LBV88:LBV90"/>
    <mergeCell ref="LBW88:LBW90"/>
    <mergeCell ref="LBX88:LBX90"/>
    <mergeCell ref="LBO88:LBO90"/>
    <mergeCell ref="LBP88:LBP90"/>
    <mergeCell ref="LBQ88:LBQ90"/>
    <mergeCell ref="LBR88:LBR90"/>
    <mergeCell ref="LBS88:LBS90"/>
    <mergeCell ref="LBJ88:LBJ90"/>
    <mergeCell ref="LBK88:LBK90"/>
    <mergeCell ref="LBL88:LBL90"/>
    <mergeCell ref="LBM88:LBM90"/>
    <mergeCell ref="LBN88:LBN90"/>
    <mergeCell ref="LBE88:LBE90"/>
    <mergeCell ref="LBF88:LBF90"/>
    <mergeCell ref="LBG88:LBG90"/>
    <mergeCell ref="LBH88:LBH90"/>
    <mergeCell ref="LBI88:LBI90"/>
    <mergeCell ref="LAZ88:LAZ90"/>
    <mergeCell ref="LBA88:LBA90"/>
    <mergeCell ref="LBB88:LBB90"/>
    <mergeCell ref="LBC88:LBC90"/>
    <mergeCell ref="LBD88:LBD90"/>
    <mergeCell ref="LAU88:LAU90"/>
    <mergeCell ref="LAV88:LAV90"/>
    <mergeCell ref="LAW88:LAW90"/>
    <mergeCell ref="LAX88:LAX90"/>
    <mergeCell ref="LAY88:LAY90"/>
    <mergeCell ref="LAP88:LAP90"/>
    <mergeCell ref="LAQ88:LAQ90"/>
    <mergeCell ref="LAR88:LAR90"/>
    <mergeCell ref="LAS88:LAS90"/>
    <mergeCell ref="LAT88:LAT90"/>
    <mergeCell ref="LAK88:LAK90"/>
    <mergeCell ref="LAL88:LAL90"/>
    <mergeCell ref="LAM88:LAM90"/>
    <mergeCell ref="LAN88:LAN90"/>
    <mergeCell ref="LAO88:LAO90"/>
    <mergeCell ref="LAF88:LAF90"/>
    <mergeCell ref="LAG88:LAG90"/>
    <mergeCell ref="LAH88:LAH90"/>
    <mergeCell ref="LAI88:LAI90"/>
    <mergeCell ref="LAJ88:LAJ90"/>
    <mergeCell ref="LAA88:LAA90"/>
    <mergeCell ref="LAB88:LAB90"/>
    <mergeCell ref="LAC88:LAC90"/>
    <mergeCell ref="LAD88:LAD90"/>
    <mergeCell ref="LAE88:LAE90"/>
    <mergeCell ref="KZV88:KZV90"/>
    <mergeCell ref="KZW88:KZW90"/>
    <mergeCell ref="KZX88:KZX90"/>
    <mergeCell ref="KZY88:KZY90"/>
    <mergeCell ref="KZZ88:KZZ90"/>
    <mergeCell ref="KZQ88:KZQ90"/>
    <mergeCell ref="KZR88:KZR90"/>
    <mergeCell ref="KZS88:KZS90"/>
    <mergeCell ref="KZT88:KZT90"/>
    <mergeCell ref="KZU88:KZU90"/>
    <mergeCell ref="KZL88:KZL90"/>
    <mergeCell ref="KZM88:KZM90"/>
    <mergeCell ref="KZN88:KZN90"/>
    <mergeCell ref="KZO88:KZO90"/>
    <mergeCell ref="KZP88:KZP90"/>
    <mergeCell ref="KZG88:KZG90"/>
    <mergeCell ref="KZH88:KZH90"/>
    <mergeCell ref="KZI88:KZI90"/>
    <mergeCell ref="KZJ88:KZJ90"/>
    <mergeCell ref="KZK88:KZK90"/>
    <mergeCell ref="KZB88:KZB90"/>
    <mergeCell ref="KZC88:KZC90"/>
    <mergeCell ref="KZD88:KZD90"/>
    <mergeCell ref="KZE88:KZE90"/>
    <mergeCell ref="KZF88:KZF90"/>
    <mergeCell ref="KYW88:KYW90"/>
    <mergeCell ref="KYX88:KYX90"/>
    <mergeCell ref="KYY88:KYY90"/>
    <mergeCell ref="KYZ88:KYZ90"/>
    <mergeCell ref="KZA88:KZA90"/>
    <mergeCell ref="KYR88:KYR90"/>
    <mergeCell ref="KYS88:KYS90"/>
    <mergeCell ref="KYT88:KYT90"/>
    <mergeCell ref="KYU88:KYU90"/>
    <mergeCell ref="KYV88:KYV90"/>
    <mergeCell ref="KYM88:KYM90"/>
    <mergeCell ref="KYN88:KYN90"/>
    <mergeCell ref="KYO88:KYO90"/>
    <mergeCell ref="KYP88:KYP90"/>
    <mergeCell ref="KYQ88:KYQ90"/>
    <mergeCell ref="KYH88:KYH90"/>
    <mergeCell ref="KYI88:KYI90"/>
    <mergeCell ref="KYJ88:KYJ90"/>
    <mergeCell ref="KYK88:KYK90"/>
    <mergeCell ref="KYL88:KYL90"/>
    <mergeCell ref="KYC88:KYC90"/>
    <mergeCell ref="KYD88:KYD90"/>
    <mergeCell ref="KYE88:KYE90"/>
    <mergeCell ref="KYF88:KYF90"/>
    <mergeCell ref="KYG88:KYG90"/>
    <mergeCell ref="KXX88:KXX90"/>
    <mergeCell ref="KXY88:KXY90"/>
    <mergeCell ref="KXZ88:KXZ90"/>
    <mergeCell ref="KYA88:KYA90"/>
    <mergeCell ref="KYB88:KYB90"/>
    <mergeCell ref="KXS88:KXS90"/>
    <mergeCell ref="KXT88:KXT90"/>
    <mergeCell ref="KXU88:KXU90"/>
    <mergeCell ref="KXV88:KXV90"/>
    <mergeCell ref="KXW88:KXW90"/>
    <mergeCell ref="KXN88:KXN90"/>
    <mergeCell ref="KXO88:KXO90"/>
    <mergeCell ref="KXP88:KXP90"/>
    <mergeCell ref="KXQ88:KXQ90"/>
    <mergeCell ref="KXR88:KXR90"/>
    <mergeCell ref="KXI88:KXI90"/>
    <mergeCell ref="KXJ88:KXJ90"/>
    <mergeCell ref="KXK88:KXK90"/>
    <mergeCell ref="KXL88:KXL90"/>
    <mergeCell ref="KXM88:KXM90"/>
    <mergeCell ref="KXD88:KXD90"/>
    <mergeCell ref="KXE88:KXE90"/>
    <mergeCell ref="KXF88:KXF90"/>
    <mergeCell ref="KXG88:KXG90"/>
    <mergeCell ref="KXH88:KXH90"/>
    <mergeCell ref="KWY88:KWY90"/>
    <mergeCell ref="KWZ88:KWZ90"/>
    <mergeCell ref="KXA88:KXA90"/>
    <mergeCell ref="KXB88:KXB90"/>
    <mergeCell ref="KXC88:KXC90"/>
    <mergeCell ref="KWT88:KWT90"/>
    <mergeCell ref="KWU88:KWU90"/>
    <mergeCell ref="KWV88:KWV90"/>
    <mergeCell ref="KWW88:KWW90"/>
    <mergeCell ref="KWX88:KWX90"/>
    <mergeCell ref="KWO88:KWO90"/>
    <mergeCell ref="KWP88:KWP90"/>
    <mergeCell ref="KWQ88:KWQ90"/>
    <mergeCell ref="KWR88:KWR90"/>
    <mergeCell ref="KWS88:KWS90"/>
    <mergeCell ref="KWJ88:KWJ90"/>
    <mergeCell ref="KWK88:KWK90"/>
    <mergeCell ref="KWL88:KWL90"/>
    <mergeCell ref="KWM88:KWM90"/>
    <mergeCell ref="KWN88:KWN90"/>
    <mergeCell ref="KWE88:KWE90"/>
    <mergeCell ref="KWF88:KWF90"/>
    <mergeCell ref="KWG88:KWG90"/>
    <mergeCell ref="KWH88:KWH90"/>
    <mergeCell ref="KWI88:KWI90"/>
    <mergeCell ref="KVZ88:KVZ90"/>
    <mergeCell ref="KWA88:KWA90"/>
    <mergeCell ref="KWB88:KWB90"/>
    <mergeCell ref="KWC88:KWC90"/>
    <mergeCell ref="KWD88:KWD90"/>
    <mergeCell ref="KVU88:KVU90"/>
    <mergeCell ref="KVV88:KVV90"/>
    <mergeCell ref="KVW88:KVW90"/>
    <mergeCell ref="KVX88:KVX90"/>
    <mergeCell ref="KVY88:KVY90"/>
    <mergeCell ref="KVP88:KVP90"/>
    <mergeCell ref="KVQ88:KVQ90"/>
    <mergeCell ref="KVR88:KVR90"/>
    <mergeCell ref="KVS88:KVS90"/>
    <mergeCell ref="KVT88:KVT90"/>
    <mergeCell ref="KVK88:KVK90"/>
    <mergeCell ref="KVL88:KVL90"/>
    <mergeCell ref="KVM88:KVM90"/>
    <mergeCell ref="KVN88:KVN90"/>
    <mergeCell ref="KVO88:KVO90"/>
    <mergeCell ref="KVF88:KVF90"/>
    <mergeCell ref="KVG88:KVG90"/>
    <mergeCell ref="KVH88:KVH90"/>
    <mergeCell ref="KVI88:KVI90"/>
    <mergeCell ref="KVJ88:KVJ90"/>
    <mergeCell ref="KVA88:KVA90"/>
    <mergeCell ref="KVB88:KVB90"/>
    <mergeCell ref="KVC88:KVC90"/>
    <mergeCell ref="KVD88:KVD90"/>
    <mergeCell ref="KVE88:KVE90"/>
    <mergeCell ref="KUV88:KUV90"/>
    <mergeCell ref="KUW88:KUW90"/>
    <mergeCell ref="KUX88:KUX90"/>
    <mergeCell ref="KUY88:KUY90"/>
    <mergeCell ref="KUZ88:KUZ90"/>
    <mergeCell ref="KUQ88:KUQ90"/>
    <mergeCell ref="KUR88:KUR90"/>
    <mergeCell ref="KUS88:KUS90"/>
    <mergeCell ref="KUT88:KUT90"/>
    <mergeCell ref="KUU88:KUU90"/>
    <mergeCell ref="KUL88:KUL90"/>
    <mergeCell ref="KUM88:KUM90"/>
    <mergeCell ref="KUN88:KUN90"/>
    <mergeCell ref="KUO88:KUO90"/>
    <mergeCell ref="KUP88:KUP90"/>
    <mergeCell ref="KUG88:KUG90"/>
    <mergeCell ref="KUH88:KUH90"/>
    <mergeCell ref="KUI88:KUI90"/>
    <mergeCell ref="KUJ88:KUJ90"/>
    <mergeCell ref="KUK88:KUK90"/>
    <mergeCell ref="KUB88:KUB90"/>
    <mergeCell ref="KUC88:KUC90"/>
    <mergeCell ref="KUD88:KUD90"/>
    <mergeCell ref="KUE88:KUE90"/>
    <mergeCell ref="KUF88:KUF90"/>
    <mergeCell ref="KTW88:KTW90"/>
    <mergeCell ref="KTX88:KTX90"/>
    <mergeCell ref="KTY88:KTY90"/>
    <mergeCell ref="KTZ88:KTZ90"/>
    <mergeCell ref="KUA88:KUA90"/>
    <mergeCell ref="KTR88:KTR90"/>
    <mergeCell ref="KTS88:KTS90"/>
    <mergeCell ref="KTT88:KTT90"/>
    <mergeCell ref="KTU88:KTU90"/>
    <mergeCell ref="KTV88:KTV90"/>
    <mergeCell ref="KTM88:KTM90"/>
    <mergeCell ref="KTN88:KTN90"/>
    <mergeCell ref="KTO88:KTO90"/>
    <mergeCell ref="KTP88:KTP90"/>
    <mergeCell ref="KTQ88:KTQ90"/>
    <mergeCell ref="KTH88:KTH90"/>
    <mergeCell ref="KTI88:KTI90"/>
    <mergeCell ref="KTJ88:KTJ90"/>
    <mergeCell ref="KTK88:KTK90"/>
    <mergeCell ref="KTL88:KTL90"/>
    <mergeCell ref="KTC88:KTC90"/>
    <mergeCell ref="KTD88:KTD90"/>
    <mergeCell ref="KTE88:KTE90"/>
    <mergeCell ref="KTF88:KTF90"/>
    <mergeCell ref="KTG88:KTG90"/>
    <mergeCell ref="KSX88:KSX90"/>
    <mergeCell ref="KSY88:KSY90"/>
    <mergeCell ref="KSZ88:KSZ90"/>
    <mergeCell ref="KTA88:KTA90"/>
    <mergeCell ref="KTB88:KTB90"/>
    <mergeCell ref="KSS88:KSS90"/>
    <mergeCell ref="KST88:KST90"/>
    <mergeCell ref="KSU88:KSU90"/>
    <mergeCell ref="KSV88:KSV90"/>
    <mergeCell ref="KSW88:KSW90"/>
    <mergeCell ref="KSN88:KSN90"/>
    <mergeCell ref="KSO88:KSO90"/>
    <mergeCell ref="KSP88:KSP90"/>
    <mergeCell ref="KSQ88:KSQ90"/>
    <mergeCell ref="KSR88:KSR90"/>
    <mergeCell ref="KSI88:KSI90"/>
    <mergeCell ref="KSJ88:KSJ90"/>
    <mergeCell ref="KSK88:KSK90"/>
    <mergeCell ref="KSL88:KSL90"/>
    <mergeCell ref="KSM88:KSM90"/>
    <mergeCell ref="KSD88:KSD90"/>
    <mergeCell ref="KSE88:KSE90"/>
    <mergeCell ref="KSF88:KSF90"/>
    <mergeCell ref="KSG88:KSG90"/>
    <mergeCell ref="KSH88:KSH90"/>
    <mergeCell ref="KRY88:KRY90"/>
    <mergeCell ref="KRZ88:KRZ90"/>
    <mergeCell ref="KSA88:KSA90"/>
    <mergeCell ref="KSB88:KSB90"/>
    <mergeCell ref="KSC88:KSC90"/>
    <mergeCell ref="KRT88:KRT90"/>
    <mergeCell ref="KRU88:KRU90"/>
    <mergeCell ref="KRV88:KRV90"/>
    <mergeCell ref="KRW88:KRW90"/>
    <mergeCell ref="KRX88:KRX90"/>
    <mergeCell ref="KRO88:KRO90"/>
    <mergeCell ref="KRP88:KRP90"/>
    <mergeCell ref="KRQ88:KRQ90"/>
    <mergeCell ref="KRR88:KRR90"/>
    <mergeCell ref="KRS88:KRS90"/>
    <mergeCell ref="KRJ88:KRJ90"/>
    <mergeCell ref="KRK88:KRK90"/>
    <mergeCell ref="KRL88:KRL90"/>
    <mergeCell ref="KRM88:KRM90"/>
    <mergeCell ref="KRN88:KRN90"/>
    <mergeCell ref="KRE88:KRE90"/>
    <mergeCell ref="KRF88:KRF90"/>
    <mergeCell ref="KRG88:KRG90"/>
    <mergeCell ref="KRH88:KRH90"/>
    <mergeCell ref="KRI88:KRI90"/>
    <mergeCell ref="KQZ88:KQZ90"/>
    <mergeCell ref="KRA88:KRA90"/>
    <mergeCell ref="KRB88:KRB90"/>
    <mergeCell ref="KRC88:KRC90"/>
    <mergeCell ref="KRD88:KRD90"/>
    <mergeCell ref="KQU88:KQU90"/>
    <mergeCell ref="KQV88:KQV90"/>
    <mergeCell ref="KQW88:KQW90"/>
    <mergeCell ref="KQX88:KQX90"/>
    <mergeCell ref="KQY88:KQY90"/>
    <mergeCell ref="KQP88:KQP90"/>
    <mergeCell ref="KQQ88:KQQ90"/>
    <mergeCell ref="KQR88:KQR90"/>
    <mergeCell ref="KQS88:KQS90"/>
    <mergeCell ref="KQT88:KQT90"/>
    <mergeCell ref="KQK88:KQK90"/>
    <mergeCell ref="KQL88:KQL90"/>
    <mergeCell ref="KQM88:KQM90"/>
    <mergeCell ref="KQN88:KQN90"/>
    <mergeCell ref="KQO88:KQO90"/>
    <mergeCell ref="KQF88:KQF90"/>
    <mergeCell ref="KQG88:KQG90"/>
    <mergeCell ref="KQH88:KQH90"/>
    <mergeCell ref="KQI88:KQI90"/>
    <mergeCell ref="KQJ88:KQJ90"/>
    <mergeCell ref="KQA88:KQA90"/>
    <mergeCell ref="KQB88:KQB90"/>
    <mergeCell ref="KQC88:KQC90"/>
    <mergeCell ref="KQD88:KQD90"/>
    <mergeCell ref="KQE88:KQE90"/>
    <mergeCell ref="KPV88:KPV90"/>
    <mergeCell ref="KPW88:KPW90"/>
    <mergeCell ref="KPX88:KPX90"/>
    <mergeCell ref="KPY88:KPY90"/>
    <mergeCell ref="KPZ88:KPZ90"/>
    <mergeCell ref="KPQ88:KPQ90"/>
    <mergeCell ref="KPR88:KPR90"/>
    <mergeCell ref="KPS88:KPS90"/>
    <mergeCell ref="KPT88:KPT90"/>
    <mergeCell ref="KPU88:KPU90"/>
    <mergeCell ref="KPL88:KPL90"/>
    <mergeCell ref="KPM88:KPM90"/>
    <mergeCell ref="KPN88:KPN90"/>
    <mergeCell ref="KPO88:KPO90"/>
    <mergeCell ref="KPP88:KPP90"/>
    <mergeCell ref="KPG88:KPG90"/>
    <mergeCell ref="KPH88:KPH90"/>
    <mergeCell ref="KPI88:KPI90"/>
    <mergeCell ref="KPJ88:KPJ90"/>
    <mergeCell ref="KPK88:KPK90"/>
    <mergeCell ref="KPB88:KPB90"/>
    <mergeCell ref="KPC88:KPC90"/>
    <mergeCell ref="KPD88:KPD90"/>
    <mergeCell ref="KPE88:KPE90"/>
    <mergeCell ref="KPF88:KPF90"/>
    <mergeCell ref="KOW88:KOW90"/>
    <mergeCell ref="KOX88:KOX90"/>
    <mergeCell ref="KOY88:KOY90"/>
    <mergeCell ref="KOZ88:KOZ90"/>
    <mergeCell ref="KPA88:KPA90"/>
    <mergeCell ref="KOR88:KOR90"/>
    <mergeCell ref="KOS88:KOS90"/>
    <mergeCell ref="KOT88:KOT90"/>
    <mergeCell ref="KOU88:KOU90"/>
    <mergeCell ref="KOV88:KOV90"/>
    <mergeCell ref="KOM88:KOM90"/>
    <mergeCell ref="KON88:KON90"/>
    <mergeCell ref="KOO88:KOO90"/>
    <mergeCell ref="KOP88:KOP90"/>
    <mergeCell ref="KOQ88:KOQ90"/>
    <mergeCell ref="KOH88:KOH90"/>
    <mergeCell ref="KOI88:KOI90"/>
    <mergeCell ref="KOJ88:KOJ90"/>
    <mergeCell ref="KOK88:KOK90"/>
    <mergeCell ref="KOL88:KOL90"/>
    <mergeCell ref="KOC88:KOC90"/>
    <mergeCell ref="KOD88:KOD90"/>
    <mergeCell ref="KOE88:KOE90"/>
    <mergeCell ref="KOF88:KOF90"/>
    <mergeCell ref="KOG88:KOG90"/>
    <mergeCell ref="KNX88:KNX90"/>
    <mergeCell ref="KNY88:KNY90"/>
    <mergeCell ref="KNZ88:KNZ90"/>
    <mergeCell ref="KOA88:KOA90"/>
    <mergeCell ref="KOB88:KOB90"/>
    <mergeCell ref="KNS88:KNS90"/>
    <mergeCell ref="KNT88:KNT90"/>
    <mergeCell ref="KNU88:KNU90"/>
    <mergeCell ref="KNV88:KNV90"/>
    <mergeCell ref="KNW88:KNW90"/>
    <mergeCell ref="KNN88:KNN90"/>
    <mergeCell ref="KNO88:KNO90"/>
    <mergeCell ref="KNP88:KNP90"/>
    <mergeCell ref="KNQ88:KNQ90"/>
    <mergeCell ref="KNR88:KNR90"/>
    <mergeCell ref="KNI88:KNI90"/>
    <mergeCell ref="KNJ88:KNJ90"/>
    <mergeCell ref="KNK88:KNK90"/>
    <mergeCell ref="KNL88:KNL90"/>
    <mergeCell ref="KNM88:KNM90"/>
    <mergeCell ref="KND88:KND90"/>
    <mergeCell ref="KNE88:KNE90"/>
    <mergeCell ref="KNF88:KNF90"/>
    <mergeCell ref="KNG88:KNG90"/>
    <mergeCell ref="KNH88:KNH90"/>
    <mergeCell ref="KMY88:KMY90"/>
    <mergeCell ref="KMZ88:KMZ90"/>
    <mergeCell ref="KNA88:KNA90"/>
    <mergeCell ref="KNB88:KNB90"/>
    <mergeCell ref="KNC88:KNC90"/>
    <mergeCell ref="KMT88:KMT90"/>
    <mergeCell ref="KMU88:KMU90"/>
    <mergeCell ref="KMV88:KMV90"/>
    <mergeCell ref="KMW88:KMW90"/>
    <mergeCell ref="KMX88:KMX90"/>
    <mergeCell ref="KMO88:KMO90"/>
    <mergeCell ref="KMP88:KMP90"/>
    <mergeCell ref="KMQ88:KMQ90"/>
    <mergeCell ref="KMR88:KMR90"/>
    <mergeCell ref="KMS88:KMS90"/>
    <mergeCell ref="KMJ88:KMJ90"/>
    <mergeCell ref="KMK88:KMK90"/>
    <mergeCell ref="KML88:KML90"/>
    <mergeCell ref="KMM88:KMM90"/>
    <mergeCell ref="KMN88:KMN90"/>
    <mergeCell ref="KME88:KME90"/>
    <mergeCell ref="KMF88:KMF90"/>
    <mergeCell ref="KMG88:KMG90"/>
    <mergeCell ref="KMH88:KMH90"/>
    <mergeCell ref="KMI88:KMI90"/>
    <mergeCell ref="KLZ88:KLZ90"/>
    <mergeCell ref="KMA88:KMA90"/>
    <mergeCell ref="KMB88:KMB90"/>
    <mergeCell ref="KMC88:KMC90"/>
    <mergeCell ref="KMD88:KMD90"/>
    <mergeCell ref="KLU88:KLU90"/>
    <mergeCell ref="KLV88:KLV90"/>
    <mergeCell ref="KLW88:KLW90"/>
    <mergeCell ref="KLX88:KLX90"/>
    <mergeCell ref="KLY88:KLY90"/>
    <mergeCell ref="KLP88:KLP90"/>
    <mergeCell ref="KLQ88:KLQ90"/>
    <mergeCell ref="KLR88:KLR90"/>
    <mergeCell ref="KLS88:KLS90"/>
    <mergeCell ref="KLT88:KLT90"/>
    <mergeCell ref="KLK88:KLK90"/>
    <mergeCell ref="KLL88:KLL90"/>
    <mergeCell ref="KLM88:KLM90"/>
    <mergeCell ref="KLN88:KLN90"/>
    <mergeCell ref="KLO88:KLO90"/>
    <mergeCell ref="KLF88:KLF90"/>
    <mergeCell ref="KLG88:KLG90"/>
    <mergeCell ref="KLH88:KLH90"/>
    <mergeCell ref="KLI88:KLI90"/>
    <mergeCell ref="KLJ88:KLJ90"/>
    <mergeCell ref="KLA88:KLA90"/>
    <mergeCell ref="KLB88:KLB90"/>
    <mergeCell ref="KLC88:KLC90"/>
    <mergeCell ref="KLD88:KLD90"/>
    <mergeCell ref="KLE88:KLE90"/>
    <mergeCell ref="KKV88:KKV90"/>
    <mergeCell ref="KKW88:KKW90"/>
    <mergeCell ref="KKX88:KKX90"/>
    <mergeCell ref="KKY88:KKY90"/>
    <mergeCell ref="KKZ88:KKZ90"/>
    <mergeCell ref="KKQ88:KKQ90"/>
    <mergeCell ref="KKR88:KKR90"/>
    <mergeCell ref="KKS88:KKS90"/>
    <mergeCell ref="KKT88:KKT90"/>
    <mergeCell ref="KKU88:KKU90"/>
    <mergeCell ref="KKL88:KKL90"/>
    <mergeCell ref="KKM88:KKM90"/>
    <mergeCell ref="KKN88:KKN90"/>
    <mergeCell ref="KKO88:KKO90"/>
    <mergeCell ref="KKP88:KKP90"/>
    <mergeCell ref="KKG88:KKG90"/>
    <mergeCell ref="KKH88:KKH90"/>
    <mergeCell ref="KKI88:KKI90"/>
    <mergeCell ref="KKJ88:KKJ90"/>
    <mergeCell ref="KKK88:KKK90"/>
    <mergeCell ref="KKB88:KKB90"/>
    <mergeCell ref="KKC88:KKC90"/>
    <mergeCell ref="KKD88:KKD90"/>
    <mergeCell ref="KKE88:KKE90"/>
    <mergeCell ref="KKF88:KKF90"/>
    <mergeCell ref="KJW88:KJW90"/>
    <mergeCell ref="KJX88:KJX90"/>
    <mergeCell ref="KJY88:KJY90"/>
    <mergeCell ref="KJZ88:KJZ90"/>
    <mergeCell ref="KKA88:KKA90"/>
    <mergeCell ref="KJR88:KJR90"/>
    <mergeCell ref="KJS88:KJS90"/>
    <mergeCell ref="KJT88:KJT90"/>
    <mergeCell ref="KJU88:KJU90"/>
    <mergeCell ref="KJV88:KJV90"/>
    <mergeCell ref="KJM88:KJM90"/>
    <mergeCell ref="KJN88:KJN90"/>
    <mergeCell ref="KJO88:KJO90"/>
    <mergeCell ref="KJP88:KJP90"/>
    <mergeCell ref="KJQ88:KJQ90"/>
    <mergeCell ref="KJH88:KJH90"/>
    <mergeCell ref="KJI88:KJI90"/>
    <mergeCell ref="KJJ88:KJJ90"/>
    <mergeCell ref="KJK88:KJK90"/>
    <mergeCell ref="KJL88:KJL90"/>
    <mergeCell ref="KJC88:KJC90"/>
    <mergeCell ref="KJD88:KJD90"/>
    <mergeCell ref="KJE88:KJE90"/>
    <mergeCell ref="KJF88:KJF90"/>
    <mergeCell ref="KJG88:KJG90"/>
    <mergeCell ref="KIX88:KIX90"/>
    <mergeCell ref="KIY88:KIY90"/>
    <mergeCell ref="KIZ88:KIZ90"/>
    <mergeCell ref="KJA88:KJA90"/>
    <mergeCell ref="KJB88:KJB90"/>
    <mergeCell ref="KIS88:KIS90"/>
    <mergeCell ref="KIT88:KIT90"/>
    <mergeCell ref="KIU88:KIU90"/>
    <mergeCell ref="KIV88:KIV90"/>
    <mergeCell ref="KIW88:KIW90"/>
    <mergeCell ref="KIN88:KIN90"/>
    <mergeCell ref="KIO88:KIO90"/>
    <mergeCell ref="KIP88:KIP90"/>
    <mergeCell ref="KIQ88:KIQ90"/>
    <mergeCell ref="KIR88:KIR90"/>
    <mergeCell ref="KII88:KII90"/>
    <mergeCell ref="KIJ88:KIJ90"/>
    <mergeCell ref="KIK88:KIK90"/>
    <mergeCell ref="KIL88:KIL90"/>
    <mergeCell ref="KIM88:KIM90"/>
    <mergeCell ref="KID88:KID90"/>
    <mergeCell ref="KIE88:KIE90"/>
    <mergeCell ref="KIF88:KIF90"/>
    <mergeCell ref="KIG88:KIG90"/>
    <mergeCell ref="KIH88:KIH90"/>
    <mergeCell ref="KHY88:KHY90"/>
    <mergeCell ref="KHZ88:KHZ90"/>
    <mergeCell ref="KIA88:KIA90"/>
    <mergeCell ref="KIB88:KIB90"/>
    <mergeCell ref="KIC88:KIC90"/>
    <mergeCell ref="KHT88:KHT90"/>
    <mergeCell ref="KHU88:KHU90"/>
    <mergeCell ref="KHV88:KHV90"/>
    <mergeCell ref="KHW88:KHW90"/>
    <mergeCell ref="KHX88:KHX90"/>
    <mergeCell ref="KHO88:KHO90"/>
    <mergeCell ref="KHP88:KHP90"/>
    <mergeCell ref="KHQ88:KHQ90"/>
    <mergeCell ref="KHR88:KHR90"/>
    <mergeCell ref="KHS88:KHS90"/>
    <mergeCell ref="KHJ88:KHJ90"/>
    <mergeCell ref="KHK88:KHK90"/>
    <mergeCell ref="KHL88:KHL90"/>
    <mergeCell ref="KHM88:KHM90"/>
    <mergeCell ref="KHN88:KHN90"/>
    <mergeCell ref="KHE88:KHE90"/>
    <mergeCell ref="KHF88:KHF90"/>
    <mergeCell ref="KHG88:KHG90"/>
    <mergeCell ref="KHH88:KHH90"/>
    <mergeCell ref="KHI88:KHI90"/>
    <mergeCell ref="KGZ88:KGZ90"/>
    <mergeCell ref="KHA88:KHA90"/>
    <mergeCell ref="KHB88:KHB90"/>
    <mergeCell ref="KHC88:KHC90"/>
    <mergeCell ref="KHD88:KHD90"/>
    <mergeCell ref="KGU88:KGU90"/>
    <mergeCell ref="KGV88:KGV90"/>
    <mergeCell ref="KGW88:KGW90"/>
    <mergeCell ref="KGX88:KGX90"/>
    <mergeCell ref="KGY88:KGY90"/>
    <mergeCell ref="KGP88:KGP90"/>
    <mergeCell ref="KGQ88:KGQ90"/>
    <mergeCell ref="KGR88:KGR90"/>
    <mergeCell ref="KGS88:KGS90"/>
    <mergeCell ref="KGT88:KGT90"/>
    <mergeCell ref="KGK88:KGK90"/>
    <mergeCell ref="KGL88:KGL90"/>
    <mergeCell ref="KGM88:KGM90"/>
    <mergeCell ref="KGN88:KGN90"/>
    <mergeCell ref="KGO88:KGO90"/>
    <mergeCell ref="KGF88:KGF90"/>
    <mergeCell ref="KGG88:KGG90"/>
    <mergeCell ref="KGH88:KGH90"/>
    <mergeCell ref="KGI88:KGI90"/>
    <mergeCell ref="KGJ88:KGJ90"/>
    <mergeCell ref="KGA88:KGA90"/>
    <mergeCell ref="KGB88:KGB90"/>
    <mergeCell ref="KGC88:KGC90"/>
    <mergeCell ref="KGD88:KGD90"/>
    <mergeCell ref="KGE88:KGE90"/>
    <mergeCell ref="KFV88:KFV90"/>
    <mergeCell ref="KFW88:KFW90"/>
    <mergeCell ref="KFX88:KFX90"/>
    <mergeCell ref="KFY88:KFY90"/>
    <mergeCell ref="KFZ88:KFZ90"/>
    <mergeCell ref="KFQ88:KFQ90"/>
    <mergeCell ref="KFR88:KFR90"/>
    <mergeCell ref="KFS88:KFS90"/>
    <mergeCell ref="KFT88:KFT90"/>
    <mergeCell ref="KFU88:KFU90"/>
    <mergeCell ref="KFL88:KFL90"/>
    <mergeCell ref="KFM88:KFM90"/>
    <mergeCell ref="KFN88:KFN90"/>
    <mergeCell ref="KFO88:KFO90"/>
    <mergeCell ref="KFP88:KFP90"/>
    <mergeCell ref="KFG88:KFG90"/>
    <mergeCell ref="KFH88:KFH90"/>
    <mergeCell ref="KFI88:KFI90"/>
    <mergeCell ref="KFJ88:KFJ90"/>
    <mergeCell ref="KFK88:KFK90"/>
    <mergeCell ref="KFB88:KFB90"/>
    <mergeCell ref="KFC88:KFC90"/>
    <mergeCell ref="KFD88:KFD90"/>
    <mergeCell ref="KFE88:KFE90"/>
    <mergeCell ref="KFF88:KFF90"/>
    <mergeCell ref="KEW88:KEW90"/>
    <mergeCell ref="KEX88:KEX90"/>
    <mergeCell ref="KEY88:KEY90"/>
    <mergeCell ref="KEZ88:KEZ90"/>
    <mergeCell ref="KFA88:KFA90"/>
    <mergeCell ref="KER88:KER90"/>
    <mergeCell ref="KES88:KES90"/>
    <mergeCell ref="KET88:KET90"/>
    <mergeCell ref="KEU88:KEU90"/>
    <mergeCell ref="KEV88:KEV90"/>
    <mergeCell ref="KEM88:KEM90"/>
    <mergeCell ref="KEN88:KEN90"/>
    <mergeCell ref="KEO88:KEO90"/>
    <mergeCell ref="KEP88:KEP90"/>
    <mergeCell ref="KEQ88:KEQ90"/>
    <mergeCell ref="KEH88:KEH90"/>
    <mergeCell ref="KEI88:KEI90"/>
    <mergeCell ref="KEJ88:KEJ90"/>
    <mergeCell ref="KEK88:KEK90"/>
    <mergeCell ref="KEL88:KEL90"/>
    <mergeCell ref="KEC88:KEC90"/>
    <mergeCell ref="KED88:KED90"/>
    <mergeCell ref="KEE88:KEE90"/>
    <mergeCell ref="KEF88:KEF90"/>
    <mergeCell ref="KEG88:KEG90"/>
    <mergeCell ref="KDX88:KDX90"/>
    <mergeCell ref="KDY88:KDY90"/>
    <mergeCell ref="KDZ88:KDZ90"/>
    <mergeCell ref="KEA88:KEA90"/>
    <mergeCell ref="KEB88:KEB90"/>
    <mergeCell ref="KDS88:KDS90"/>
    <mergeCell ref="KDT88:KDT90"/>
    <mergeCell ref="KDU88:KDU90"/>
    <mergeCell ref="KDV88:KDV90"/>
    <mergeCell ref="KDW88:KDW90"/>
    <mergeCell ref="KDN88:KDN90"/>
    <mergeCell ref="KDO88:KDO90"/>
    <mergeCell ref="KDP88:KDP90"/>
    <mergeCell ref="KDQ88:KDQ90"/>
    <mergeCell ref="KDR88:KDR90"/>
    <mergeCell ref="KDI88:KDI90"/>
    <mergeCell ref="KDJ88:KDJ90"/>
    <mergeCell ref="KDK88:KDK90"/>
    <mergeCell ref="KDL88:KDL90"/>
    <mergeCell ref="KDM88:KDM90"/>
    <mergeCell ref="KDD88:KDD90"/>
    <mergeCell ref="KDE88:KDE90"/>
    <mergeCell ref="KDF88:KDF90"/>
    <mergeCell ref="KDG88:KDG90"/>
    <mergeCell ref="KDH88:KDH90"/>
    <mergeCell ref="KCY88:KCY90"/>
    <mergeCell ref="KCZ88:KCZ90"/>
    <mergeCell ref="KDA88:KDA90"/>
    <mergeCell ref="KDB88:KDB90"/>
    <mergeCell ref="KDC88:KDC90"/>
    <mergeCell ref="KCT88:KCT90"/>
    <mergeCell ref="KCU88:KCU90"/>
    <mergeCell ref="KCV88:KCV90"/>
    <mergeCell ref="KCW88:KCW90"/>
    <mergeCell ref="KCX88:KCX90"/>
    <mergeCell ref="KCO88:KCO90"/>
    <mergeCell ref="KCP88:KCP90"/>
    <mergeCell ref="KCQ88:KCQ90"/>
    <mergeCell ref="KCR88:KCR90"/>
    <mergeCell ref="KCS88:KCS90"/>
    <mergeCell ref="KCJ88:KCJ90"/>
    <mergeCell ref="KCK88:KCK90"/>
    <mergeCell ref="KCL88:KCL90"/>
    <mergeCell ref="KCM88:KCM90"/>
    <mergeCell ref="KCN88:KCN90"/>
    <mergeCell ref="KCE88:KCE90"/>
    <mergeCell ref="KCF88:KCF90"/>
    <mergeCell ref="KCG88:KCG90"/>
    <mergeCell ref="KCH88:KCH90"/>
    <mergeCell ref="KCI88:KCI90"/>
    <mergeCell ref="KBZ88:KBZ90"/>
    <mergeCell ref="KCA88:KCA90"/>
    <mergeCell ref="KCB88:KCB90"/>
    <mergeCell ref="KCC88:KCC90"/>
    <mergeCell ref="KCD88:KCD90"/>
    <mergeCell ref="KBU88:KBU90"/>
    <mergeCell ref="KBV88:KBV90"/>
    <mergeCell ref="KBW88:KBW90"/>
    <mergeCell ref="KBX88:KBX90"/>
    <mergeCell ref="KBY88:KBY90"/>
    <mergeCell ref="KBP88:KBP90"/>
    <mergeCell ref="KBQ88:KBQ90"/>
    <mergeCell ref="KBR88:KBR90"/>
    <mergeCell ref="KBS88:KBS90"/>
    <mergeCell ref="KBT88:KBT90"/>
    <mergeCell ref="KBK88:KBK90"/>
    <mergeCell ref="KBL88:KBL90"/>
    <mergeCell ref="KBM88:KBM90"/>
    <mergeCell ref="KBN88:KBN90"/>
    <mergeCell ref="KBO88:KBO90"/>
    <mergeCell ref="KBF88:KBF90"/>
    <mergeCell ref="KBG88:KBG90"/>
    <mergeCell ref="KBH88:KBH90"/>
    <mergeCell ref="KBI88:KBI90"/>
    <mergeCell ref="KBJ88:KBJ90"/>
    <mergeCell ref="KBA88:KBA90"/>
    <mergeCell ref="KBB88:KBB90"/>
    <mergeCell ref="KBC88:KBC90"/>
    <mergeCell ref="KBD88:KBD90"/>
    <mergeCell ref="KBE88:KBE90"/>
    <mergeCell ref="KAV88:KAV90"/>
    <mergeCell ref="KAW88:KAW90"/>
    <mergeCell ref="KAX88:KAX90"/>
    <mergeCell ref="KAY88:KAY90"/>
    <mergeCell ref="KAZ88:KAZ90"/>
    <mergeCell ref="KAQ88:KAQ90"/>
    <mergeCell ref="KAR88:KAR90"/>
    <mergeCell ref="KAS88:KAS90"/>
    <mergeCell ref="KAT88:KAT90"/>
    <mergeCell ref="KAU88:KAU90"/>
    <mergeCell ref="KAL88:KAL90"/>
    <mergeCell ref="KAM88:KAM90"/>
    <mergeCell ref="KAN88:KAN90"/>
    <mergeCell ref="KAO88:KAO90"/>
    <mergeCell ref="KAP88:KAP90"/>
    <mergeCell ref="KAG88:KAG90"/>
    <mergeCell ref="KAH88:KAH90"/>
    <mergeCell ref="KAI88:KAI90"/>
    <mergeCell ref="KAJ88:KAJ90"/>
    <mergeCell ref="KAK88:KAK90"/>
    <mergeCell ref="KAB88:KAB90"/>
    <mergeCell ref="KAC88:KAC90"/>
    <mergeCell ref="KAD88:KAD90"/>
    <mergeCell ref="KAE88:KAE90"/>
    <mergeCell ref="KAF88:KAF90"/>
    <mergeCell ref="JZW88:JZW90"/>
    <mergeCell ref="JZX88:JZX90"/>
    <mergeCell ref="JZY88:JZY90"/>
    <mergeCell ref="JZZ88:JZZ90"/>
    <mergeCell ref="KAA88:KAA90"/>
    <mergeCell ref="JZR88:JZR90"/>
    <mergeCell ref="JZS88:JZS90"/>
    <mergeCell ref="JZT88:JZT90"/>
    <mergeCell ref="JZU88:JZU90"/>
    <mergeCell ref="JZV88:JZV90"/>
    <mergeCell ref="JZM88:JZM90"/>
    <mergeCell ref="JZN88:JZN90"/>
    <mergeCell ref="JZO88:JZO90"/>
    <mergeCell ref="JZP88:JZP90"/>
    <mergeCell ref="JZQ88:JZQ90"/>
    <mergeCell ref="JZH88:JZH90"/>
    <mergeCell ref="JZI88:JZI90"/>
    <mergeCell ref="JZJ88:JZJ90"/>
    <mergeCell ref="JZK88:JZK90"/>
    <mergeCell ref="JZL88:JZL90"/>
    <mergeCell ref="JZC88:JZC90"/>
    <mergeCell ref="JZD88:JZD90"/>
    <mergeCell ref="JZE88:JZE90"/>
    <mergeCell ref="JZF88:JZF90"/>
    <mergeCell ref="JZG88:JZG90"/>
    <mergeCell ref="JYX88:JYX90"/>
    <mergeCell ref="JYY88:JYY90"/>
    <mergeCell ref="JYZ88:JYZ90"/>
    <mergeCell ref="JZA88:JZA90"/>
    <mergeCell ref="JZB88:JZB90"/>
    <mergeCell ref="JYS88:JYS90"/>
    <mergeCell ref="JYT88:JYT90"/>
    <mergeCell ref="JYU88:JYU90"/>
    <mergeCell ref="JYV88:JYV90"/>
    <mergeCell ref="JYW88:JYW90"/>
    <mergeCell ref="JYN88:JYN90"/>
    <mergeCell ref="JYO88:JYO90"/>
    <mergeCell ref="JYP88:JYP90"/>
    <mergeCell ref="JYQ88:JYQ90"/>
    <mergeCell ref="JYR88:JYR90"/>
    <mergeCell ref="JYI88:JYI90"/>
    <mergeCell ref="JYJ88:JYJ90"/>
    <mergeCell ref="JYK88:JYK90"/>
    <mergeCell ref="JYL88:JYL90"/>
    <mergeCell ref="JYM88:JYM90"/>
    <mergeCell ref="JYD88:JYD90"/>
    <mergeCell ref="JYE88:JYE90"/>
    <mergeCell ref="JYF88:JYF90"/>
    <mergeCell ref="JYG88:JYG90"/>
    <mergeCell ref="JYH88:JYH90"/>
    <mergeCell ref="JXY88:JXY90"/>
    <mergeCell ref="JXZ88:JXZ90"/>
    <mergeCell ref="JYA88:JYA90"/>
    <mergeCell ref="JYB88:JYB90"/>
    <mergeCell ref="JYC88:JYC90"/>
    <mergeCell ref="JXT88:JXT90"/>
    <mergeCell ref="JXU88:JXU90"/>
    <mergeCell ref="JXV88:JXV90"/>
    <mergeCell ref="JXW88:JXW90"/>
    <mergeCell ref="JXX88:JXX90"/>
    <mergeCell ref="JXO88:JXO90"/>
    <mergeCell ref="JXP88:JXP90"/>
    <mergeCell ref="JXQ88:JXQ90"/>
    <mergeCell ref="JXR88:JXR90"/>
    <mergeCell ref="JXS88:JXS90"/>
    <mergeCell ref="JXJ88:JXJ90"/>
    <mergeCell ref="JXK88:JXK90"/>
    <mergeCell ref="JXL88:JXL90"/>
    <mergeCell ref="JXM88:JXM90"/>
    <mergeCell ref="JXN88:JXN90"/>
    <mergeCell ref="JXE88:JXE90"/>
    <mergeCell ref="JXF88:JXF90"/>
    <mergeCell ref="JXG88:JXG90"/>
    <mergeCell ref="JXH88:JXH90"/>
    <mergeCell ref="JXI88:JXI90"/>
    <mergeCell ref="JWZ88:JWZ90"/>
    <mergeCell ref="JXA88:JXA90"/>
    <mergeCell ref="JXB88:JXB90"/>
    <mergeCell ref="JXC88:JXC90"/>
    <mergeCell ref="JXD88:JXD90"/>
    <mergeCell ref="JWU88:JWU90"/>
    <mergeCell ref="JWV88:JWV90"/>
    <mergeCell ref="JWW88:JWW90"/>
    <mergeCell ref="JWX88:JWX90"/>
    <mergeCell ref="JWY88:JWY90"/>
    <mergeCell ref="JWP88:JWP90"/>
    <mergeCell ref="JWQ88:JWQ90"/>
    <mergeCell ref="JWR88:JWR90"/>
    <mergeCell ref="JWS88:JWS90"/>
    <mergeCell ref="JWT88:JWT90"/>
    <mergeCell ref="JWK88:JWK90"/>
    <mergeCell ref="JWL88:JWL90"/>
    <mergeCell ref="JWM88:JWM90"/>
    <mergeCell ref="JWN88:JWN90"/>
    <mergeCell ref="JWO88:JWO90"/>
    <mergeCell ref="JWF88:JWF90"/>
    <mergeCell ref="JWG88:JWG90"/>
    <mergeCell ref="JWH88:JWH90"/>
    <mergeCell ref="JWI88:JWI90"/>
    <mergeCell ref="JWJ88:JWJ90"/>
    <mergeCell ref="JWA88:JWA90"/>
    <mergeCell ref="JWB88:JWB90"/>
    <mergeCell ref="JWC88:JWC90"/>
    <mergeCell ref="JWD88:JWD90"/>
    <mergeCell ref="JWE88:JWE90"/>
    <mergeCell ref="JVV88:JVV90"/>
    <mergeCell ref="JVW88:JVW90"/>
    <mergeCell ref="JVX88:JVX90"/>
    <mergeCell ref="JVY88:JVY90"/>
    <mergeCell ref="JVZ88:JVZ90"/>
    <mergeCell ref="JVQ88:JVQ90"/>
    <mergeCell ref="JVR88:JVR90"/>
    <mergeCell ref="JVS88:JVS90"/>
    <mergeCell ref="JVT88:JVT90"/>
    <mergeCell ref="JVU88:JVU90"/>
    <mergeCell ref="JVL88:JVL90"/>
    <mergeCell ref="JVM88:JVM90"/>
    <mergeCell ref="JVN88:JVN90"/>
    <mergeCell ref="JVO88:JVO90"/>
    <mergeCell ref="JVP88:JVP90"/>
    <mergeCell ref="JVG88:JVG90"/>
    <mergeCell ref="JVH88:JVH90"/>
    <mergeCell ref="JVI88:JVI90"/>
    <mergeCell ref="JVJ88:JVJ90"/>
    <mergeCell ref="JVK88:JVK90"/>
    <mergeCell ref="JVB88:JVB90"/>
    <mergeCell ref="JVC88:JVC90"/>
    <mergeCell ref="JVD88:JVD90"/>
    <mergeCell ref="JVE88:JVE90"/>
    <mergeCell ref="JVF88:JVF90"/>
    <mergeCell ref="JUW88:JUW90"/>
    <mergeCell ref="JUX88:JUX90"/>
    <mergeCell ref="JUY88:JUY90"/>
    <mergeCell ref="JUZ88:JUZ90"/>
    <mergeCell ref="JVA88:JVA90"/>
    <mergeCell ref="JUR88:JUR90"/>
    <mergeCell ref="JUS88:JUS90"/>
    <mergeCell ref="JUT88:JUT90"/>
    <mergeCell ref="JUU88:JUU90"/>
    <mergeCell ref="JUV88:JUV90"/>
    <mergeCell ref="JUM88:JUM90"/>
    <mergeCell ref="JUN88:JUN90"/>
    <mergeCell ref="JUO88:JUO90"/>
    <mergeCell ref="JUP88:JUP90"/>
    <mergeCell ref="JUQ88:JUQ90"/>
    <mergeCell ref="JUH88:JUH90"/>
    <mergeCell ref="JUI88:JUI90"/>
    <mergeCell ref="JUJ88:JUJ90"/>
    <mergeCell ref="JUK88:JUK90"/>
    <mergeCell ref="JUL88:JUL90"/>
    <mergeCell ref="JUC88:JUC90"/>
    <mergeCell ref="JUD88:JUD90"/>
    <mergeCell ref="JUE88:JUE90"/>
    <mergeCell ref="JUF88:JUF90"/>
    <mergeCell ref="JUG88:JUG90"/>
    <mergeCell ref="JTX88:JTX90"/>
    <mergeCell ref="JTY88:JTY90"/>
    <mergeCell ref="JTZ88:JTZ90"/>
    <mergeCell ref="JUA88:JUA90"/>
    <mergeCell ref="JUB88:JUB90"/>
    <mergeCell ref="JTS88:JTS90"/>
    <mergeCell ref="JTT88:JTT90"/>
    <mergeCell ref="JTU88:JTU90"/>
    <mergeCell ref="JTV88:JTV90"/>
    <mergeCell ref="JTW88:JTW90"/>
    <mergeCell ref="JTN88:JTN90"/>
    <mergeCell ref="JTO88:JTO90"/>
    <mergeCell ref="JTP88:JTP90"/>
    <mergeCell ref="JTQ88:JTQ90"/>
    <mergeCell ref="JTR88:JTR90"/>
    <mergeCell ref="JTI88:JTI90"/>
    <mergeCell ref="JTJ88:JTJ90"/>
    <mergeCell ref="JTK88:JTK90"/>
    <mergeCell ref="JTL88:JTL90"/>
    <mergeCell ref="JTM88:JTM90"/>
    <mergeCell ref="JTD88:JTD90"/>
    <mergeCell ref="JTE88:JTE90"/>
    <mergeCell ref="JTF88:JTF90"/>
    <mergeCell ref="JTG88:JTG90"/>
    <mergeCell ref="JTH88:JTH90"/>
    <mergeCell ref="JSY88:JSY90"/>
    <mergeCell ref="JSZ88:JSZ90"/>
    <mergeCell ref="JTA88:JTA90"/>
    <mergeCell ref="JTB88:JTB90"/>
    <mergeCell ref="JTC88:JTC90"/>
    <mergeCell ref="JST88:JST90"/>
    <mergeCell ref="JSU88:JSU90"/>
    <mergeCell ref="JSV88:JSV90"/>
    <mergeCell ref="JSW88:JSW90"/>
    <mergeCell ref="JSX88:JSX90"/>
    <mergeCell ref="JSO88:JSO90"/>
    <mergeCell ref="JSP88:JSP90"/>
    <mergeCell ref="JSQ88:JSQ90"/>
    <mergeCell ref="JSR88:JSR90"/>
    <mergeCell ref="JSS88:JSS90"/>
    <mergeCell ref="JSJ88:JSJ90"/>
    <mergeCell ref="JSK88:JSK90"/>
    <mergeCell ref="JSL88:JSL90"/>
    <mergeCell ref="JSM88:JSM90"/>
    <mergeCell ref="JSN88:JSN90"/>
    <mergeCell ref="JSE88:JSE90"/>
    <mergeCell ref="JSF88:JSF90"/>
    <mergeCell ref="JSG88:JSG90"/>
    <mergeCell ref="JSH88:JSH90"/>
    <mergeCell ref="JSI88:JSI90"/>
    <mergeCell ref="JRZ88:JRZ90"/>
    <mergeCell ref="JSA88:JSA90"/>
    <mergeCell ref="JSB88:JSB90"/>
    <mergeCell ref="JSC88:JSC90"/>
    <mergeCell ref="JSD88:JSD90"/>
    <mergeCell ref="JRU88:JRU90"/>
    <mergeCell ref="JRV88:JRV90"/>
    <mergeCell ref="JRW88:JRW90"/>
    <mergeCell ref="JRX88:JRX90"/>
    <mergeCell ref="JRY88:JRY90"/>
    <mergeCell ref="JRP88:JRP90"/>
    <mergeCell ref="JRQ88:JRQ90"/>
    <mergeCell ref="JRR88:JRR90"/>
    <mergeCell ref="JRS88:JRS90"/>
    <mergeCell ref="JRT88:JRT90"/>
    <mergeCell ref="JRK88:JRK90"/>
    <mergeCell ref="JRL88:JRL90"/>
    <mergeCell ref="JRM88:JRM90"/>
    <mergeCell ref="JRN88:JRN90"/>
    <mergeCell ref="JRO88:JRO90"/>
    <mergeCell ref="JRF88:JRF90"/>
    <mergeCell ref="JRG88:JRG90"/>
    <mergeCell ref="JRH88:JRH90"/>
    <mergeCell ref="JRI88:JRI90"/>
    <mergeCell ref="JRJ88:JRJ90"/>
    <mergeCell ref="JRA88:JRA90"/>
    <mergeCell ref="JRB88:JRB90"/>
    <mergeCell ref="JRC88:JRC90"/>
    <mergeCell ref="JRD88:JRD90"/>
    <mergeCell ref="JRE88:JRE90"/>
    <mergeCell ref="JQV88:JQV90"/>
    <mergeCell ref="JQW88:JQW90"/>
    <mergeCell ref="JQX88:JQX90"/>
    <mergeCell ref="JQY88:JQY90"/>
    <mergeCell ref="JQZ88:JQZ90"/>
    <mergeCell ref="JQQ88:JQQ90"/>
    <mergeCell ref="JQR88:JQR90"/>
    <mergeCell ref="JQS88:JQS90"/>
    <mergeCell ref="JQT88:JQT90"/>
    <mergeCell ref="JQU88:JQU90"/>
    <mergeCell ref="JQL88:JQL90"/>
    <mergeCell ref="JQM88:JQM90"/>
    <mergeCell ref="JQN88:JQN90"/>
    <mergeCell ref="JQO88:JQO90"/>
    <mergeCell ref="JQP88:JQP90"/>
    <mergeCell ref="JQG88:JQG90"/>
    <mergeCell ref="JQH88:JQH90"/>
    <mergeCell ref="JQI88:JQI90"/>
    <mergeCell ref="JQJ88:JQJ90"/>
    <mergeCell ref="JQK88:JQK90"/>
    <mergeCell ref="JQB88:JQB90"/>
    <mergeCell ref="JQC88:JQC90"/>
    <mergeCell ref="JQD88:JQD90"/>
    <mergeCell ref="JQE88:JQE90"/>
    <mergeCell ref="JQF88:JQF90"/>
    <mergeCell ref="JPW88:JPW90"/>
    <mergeCell ref="JPX88:JPX90"/>
    <mergeCell ref="JPY88:JPY90"/>
    <mergeCell ref="JPZ88:JPZ90"/>
    <mergeCell ref="JQA88:JQA90"/>
    <mergeCell ref="JPR88:JPR90"/>
    <mergeCell ref="JPS88:JPS90"/>
    <mergeCell ref="JPT88:JPT90"/>
    <mergeCell ref="JPU88:JPU90"/>
    <mergeCell ref="JPV88:JPV90"/>
    <mergeCell ref="JPM88:JPM90"/>
    <mergeCell ref="JPN88:JPN90"/>
    <mergeCell ref="JPO88:JPO90"/>
    <mergeCell ref="JPP88:JPP90"/>
    <mergeCell ref="JPQ88:JPQ90"/>
    <mergeCell ref="JPH88:JPH90"/>
    <mergeCell ref="JPI88:JPI90"/>
    <mergeCell ref="JPJ88:JPJ90"/>
    <mergeCell ref="JPK88:JPK90"/>
    <mergeCell ref="JPL88:JPL90"/>
    <mergeCell ref="JPC88:JPC90"/>
    <mergeCell ref="JPD88:JPD90"/>
    <mergeCell ref="JPE88:JPE90"/>
    <mergeCell ref="JPF88:JPF90"/>
    <mergeCell ref="JPG88:JPG90"/>
    <mergeCell ref="JOX88:JOX90"/>
    <mergeCell ref="JOY88:JOY90"/>
    <mergeCell ref="JOZ88:JOZ90"/>
    <mergeCell ref="JPA88:JPA90"/>
    <mergeCell ref="JPB88:JPB90"/>
    <mergeCell ref="JOS88:JOS90"/>
    <mergeCell ref="JOT88:JOT90"/>
    <mergeCell ref="JOU88:JOU90"/>
    <mergeCell ref="JOV88:JOV90"/>
    <mergeCell ref="JOW88:JOW90"/>
    <mergeCell ref="JON88:JON90"/>
    <mergeCell ref="JOO88:JOO90"/>
    <mergeCell ref="JOP88:JOP90"/>
    <mergeCell ref="JOQ88:JOQ90"/>
    <mergeCell ref="JOR88:JOR90"/>
    <mergeCell ref="JOI88:JOI90"/>
    <mergeCell ref="JOJ88:JOJ90"/>
    <mergeCell ref="JOK88:JOK90"/>
    <mergeCell ref="JOL88:JOL90"/>
    <mergeCell ref="JOM88:JOM90"/>
    <mergeCell ref="JOD88:JOD90"/>
    <mergeCell ref="JOE88:JOE90"/>
    <mergeCell ref="JOF88:JOF90"/>
    <mergeCell ref="JOG88:JOG90"/>
    <mergeCell ref="JOH88:JOH90"/>
    <mergeCell ref="JNY88:JNY90"/>
    <mergeCell ref="JNZ88:JNZ90"/>
    <mergeCell ref="JOA88:JOA90"/>
    <mergeCell ref="JOB88:JOB90"/>
    <mergeCell ref="JOC88:JOC90"/>
    <mergeCell ref="JNT88:JNT90"/>
    <mergeCell ref="JNU88:JNU90"/>
    <mergeCell ref="JNV88:JNV90"/>
    <mergeCell ref="JNW88:JNW90"/>
    <mergeCell ref="JNX88:JNX90"/>
    <mergeCell ref="JNO88:JNO90"/>
    <mergeCell ref="JNP88:JNP90"/>
    <mergeCell ref="JNQ88:JNQ90"/>
    <mergeCell ref="JNR88:JNR90"/>
    <mergeCell ref="JNS88:JNS90"/>
    <mergeCell ref="JNJ88:JNJ90"/>
    <mergeCell ref="JNK88:JNK90"/>
    <mergeCell ref="JNL88:JNL90"/>
    <mergeCell ref="JNM88:JNM90"/>
    <mergeCell ref="JNN88:JNN90"/>
    <mergeCell ref="JNE88:JNE90"/>
    <mergeCell ref="JNF88:JNF90"/>
    <mergeCell ref="JNG88:JNG90"/>
    <mergeCell ref="JNH88:JNH90"/>
    <mergeCell ref="JNI88:JNI90"/>
    <mergeCell ref="JMZ88:JMZ90"/>
    <mergeCell ref="JNA88:JNA90"/>
    <mergeCell ref="JNB88:JNB90"/>
    <mergeCell ref="JNC88:JNC90"/>
    <mergeCell ref="JND88:JND90"/>
    <mergeCell ref="JMU88:JMU90"/>
    <mergeCell ref="JMV88:JMV90"/>
    <mergeCell ref="JMW88:JMW90"/>
    <mergeCell ref="JMX88:JMX90"/>
    <mergeCell ref="JMY88:JMY90"/>
    <mergeCell ref="JMP88:JMP90"/>
    <mergeCell ref="JMQ88:JMQ90"/>
    <mergeCell ref="JMR88:JMR90"/>
    <mergeCell ref="JMS88:JMS90"/>
    <mergeCell ref="JMT88:JMT90"/>
    <mergeCell ref="JMK88:JMK90"/>
    <mergeCell ref="JML88:JML90"/>
    <mergeCell ref="JMM88:JMM90"/>
    <mergeCell ref="JMN88:JMN90"/>
    <mergeCell ref="JMO88:JMO90"/>
    <mergeCell ref="JMF88:JMF90"/>
    <mergeCell ref="JMG88:JMG90"/>
    <mergeCell ref="JMH88:JMH90"/>
    <mergeCell ref="JMI88:JMI90"/>
    <mergeCell ref="JMJ88:JMJ90"/>
    <mergeCell ref="JMA88:JMA90"/>
    <mergeCell ref="JMB88:JMB90"/>
    <mergeCell ref="JMC88:JMC90"/>
    <mergeCell ref="JMD88:JMD90"/>
    <mergeCell ref="JME88:JME90"/>
    <mergeCell ref="JLV88:JLV90"/>
    <mergeCell ref="JLW88:JLW90"/>
    <mergeCell ref="JLX88:JLX90"/>
    <mergeCell ref="JLY88:JLY90"/>
    <mergeCell ref="JLZ88:JLZ90"/>
    <mergeCell ref="JLQ88:JLQ90"/>
    <mergeCell ref="JLR88:JLR90"/>
    <mergeCell ref="JLS88:JLS90"/>
    <mergeCell ref="JLT88:JLT90"/>
    <mergeCell ref="JLU88:JLU90"/>
    <mergeCell ref="JLL88:JLL90"/>
    <mergeCell ref="JLM88:JLM90"/>
    <mergeCell ref="JLN88:JLN90"/>
    <mergeCell ref="JLO88:JLO90"/>
    <mergeCell ref="JLP88:JLP90"/>
    <mergeCell ref="JLG88:JLG90"/>
    <mergeCell ref="JLH88:JLH90"/>
    <mergeCell ref="JLI88:JLI90"/>
    <mergeCell ref="JLJ88:JLJ90"/>
    <mergeCell ref="JLK88:JLK90"/>
    <mergeCell ref="JLB88:JLB90"/>
    <mergeCell ref="JLC88:JLC90"/>
    <mergeCell ref="JLD88:JLD90"/>
    <mergeCell ref="JLE88:JLE90"/>
    <mergeCell ref="JLF88:JLF90"/>
    <mergeCell ref="JKW88:JKW90"/>
    <mergeCell ref="JKX88:JKX90"/>
    <mergeCell ref="JKY88:JKY90"/>
    <mergeCell ref="JKZ88:JKZ90"/>
    <mergeCell ref="JLA88:JLA90"/>
    <mergeCell ref="JKR88:JKR90"/>
    <mergeCell ref="JKS88:JKS90"/>
    <mergeCell ref="JKT88:JKT90"/>
    <mergeCell ref="JKU88:JKU90"/>
    <mergeCell ref="JKV88:JKV90"/>
    <mergeCell ref="JKM88:JKM90"/>
    <mergeCell ref="JKN88:JKN90"/>
    <mergeCell ref="JKO88:JKO90"/>
    <mergeCell ref="JKP88:JKP90"/>
    <mergeCell ref="JKQ88:JKQ90"/>
    <mergeCell ref="JKH88:JKH90"/>
    <mergeCell ref="JKI88:JKI90"/>
    <mergeCell ref="JKJ88:JKJ90"/>
    <mergeCell ref="JKK88:JKK90"/>
    <mergeCell ref="JKL88:JKL90"/>
    <mergeCell ref="JKC88:JKC90"/>
    <mergeCell ref="JKD88:JKD90"/>
    <mergeCell ref="JKE88:JKE90"/>
    <mergeCell ref="JKF88:JKF90"/>
    <mergeCell ref="JKG88:JKG90"/>
    <mergeCell ref="JJX88:JJX90"/>
    <mergeCell ref="JJY88:JJY90"/>
    <mergeCell ref="JJZ88:JJZ90"/>
    <mergeCell ref="JKA88:JKA90"/>
    <mergeCell ref="JKB88:JKB90"/>
    <mergeCell ref="JJS88:JJS90"/>
    <mergeCell ref="JJT88:JJT90"/>
    <mergeCell ref="JJU88:JJU90"/>
    <mergeCell ref="JJV88:JJV90"/>
    <mergeCell ref="JJW88:JJW90"/>
    <mergeCell ref="JJN88:JJN90"/>
    <mergeCell ref="JJO88:JJO90"/>
    <mergeCell ref="JJP88:JJP90"/>
    <mergeCell ref="JJQ88:JJQ90"/>
    <mergeCell ref="JJR88:JJR90"/>
    <mergeCell ref="JJI88:JJI90"/>
    <mergeCell ref="JJJ88:JJJ90"/>
    <mergeCell ref="JJK88:JJK90"/>
    <mergeCell ref="JJL88:JJL90"/>
    <mergeCell ref="JJM88:JJM90"/>
    <mergeCell ref="JJD88:JJD90"/>
    <mergeCell ref="JJE88:JJE90"/>
    <mergeCell ref="JJF88:JJF90"/>
    <mergeCell ref="JJG88:JJG90"/>
    <mergeCell ref="JJH88:JJH90"/>
    <mergeCell ref="JIY88:JIY90"/>
    <mergeCell ref="JIZ88:JIZ90"/>
    <mergeCell ref="JJA88:JJA90"/>
    <mergeCell ref="JJB88:JJB90"/>
    <mergeCell ref="JJC88:JJC90"/>
    <mergeCell ref="JIT88:JIT90"/>
    <mergeCell ref="JIU88:JIU90"/>
    <mergeCell ref="JIV88:JIV90"/>
    <mergeCell ref="JIW88:JIW90"/>
    <mergeCell ref="JIX88:JIX90"/>
    <mergeCell ref="JIO88:JIO90"/>
    <mergeCell ref="JIP88:JIP90"/>
    <mergeCell ref="JIQ88:JIQ90"/>
    <mergeCell ref="JIR88:JIR90"/>
    <mergeCell ref="JIS88:JIS90"/>
    <mergeCell ref="JIJ88:JIJ90"/>
    <mergeCell ref="JIK88:JIK90"/>
    <mergeCell ref="JIL88:JIL90"/>
    <mergeCell ref="JIM88:JIM90"/>
    <mergeCell ref="JIN88:JIN90"/>
    <mergeCell ref="JIE88:JIE90"/>
    <mergeCell ref="JIF88:JIF90"/>
    <mergeCell ref="JIG88:JIG90"/>
    <mergeCell ref="JIH88:JIH90"/>
    <mergeCell ref="JII88:JII90"/>
    <mergeCell ref="JHZ88:JHZ90"/>
    <mergeCell ref="JIA88:JIA90"/>
    <mergeCell ref="JIB88:JIB90"/>
    <mergeCell ref="JIC88:JIC90"/>
    <mergeCell ref="JID88:JID90"/>
    <mergeCell ref="JHU88:JHU90"/>
    <mergeCell ref="JHV88:JHV90"/>
    <mergeCell ref="JHW88:JHW90"/>
    <mergeCell ref="JHX88:JHX90"/>
    <mergeCell ref="JHY88:JHY90"/>
    <mergeCell ref="JHP88:JHP90"/>
    <mergeCell ref="JHQ88:JHQ90"/>
    <mergeCell ref="JHR88:JHR90"/>
    <mergeCell ref="JHS88:JHS90"/>
    <mergeCell ref="JHT88:JHT90"/>
    <mergeCell ref="JHK88:JHK90"/>
    <mergeCell ref="JHL88:JHL90"/>
    <mergeCell ref="JHM88:JHM90"/>
    <mergeCell ref="JHN88:JHN90"/>
    <mergeCell ref="JHO88:JHO90"/>
    <mergeCell ref="JHF88:JHF90"/>
    <mergeCell ref="JHG88:JHG90"/>
    <mergeCell ref="JHH88:JHH90"/>
    <mergeCell ref="JHI88:JHI90"/>
    <mergeCell ref="JHJ88:JHJ90"/>
    <mergeCell ref="JHA88:JHA90"/>
    <mergeCell ref="JHB88:JHB90"/>
    <mergeCell ref="JHC88:JHC90"/>
    <mergeCell ref="JHD88:JHD90"/>
    <mergeCell ref="JHE88:JHE90"/>
    <mergeCell ref="JGV88:JGV90"/>
    <mergeCell ref="JGW88:JGW90"/>
    <mergeCell ref="JGX88:JGX90"/>
    <mergeCell ref="JGY88:JGY90"/>
    <mergeCell ref="JGZ88:JGZ90"/>
    <mergeCell ref="JGQ88:JGQ90"/>
    <mergeCell ref="JGR88:JGR90"/>
    <mergeCell ref="JGS88:JGS90"/>
    <mergeCell ref="JGT88:JGT90"/>
    <mergeCell ref="JGU88:JGU90"/>
    <mergeCell ref="JGL88:JGL90"/>
    <mergeCell ref="JGM88:JGM90"/>
    <mergeCell ref="JGN88:JGN90"/>
    <mergeCell ref="JGO88:JGO90"/>
    <mergeCell ref="JGP88:JGP90"/>
    <mergeCell ref="JGG88:JGG90"/>
    <mergeCell ref="JGH88:JGH90"/>
    <mergeCell ref="JGI88:JGI90"/>
    <mergeCell ref="JGJ88:JGJ90"/>
    <mergeCell ref="JGK88:JGK90"/>
    <mergeCell ref="JGB88:JGB90"/>
    <mergeCell ref="JGC88:JGC90"/>
    <mergeCell ref="JGD88:JGD90"/>
    <mergeCell ref="JGE88:JGE90"/>
    <mergeCell ref="JGF88:JGF90"/>
    <mergeCell ref="JFW88:JFW90"/>
    <mergeCell ref="JFX88:JFX90"/>
    <mergeCell ref="JFY88:JFY90"/>
    <mergeCell ref="JFZ88:JFZ90"/>
    <mergeCell ref="JGA88:JGA90"/>
    <mergeCell ref="JFR88:JFR90"/>
    <mergeCell ref="JFS88:JFS90"/>
    <mergeCell ref="JFT88:JFT90"/>
    <mergeCell ref="JFU88:JFU90"/>
    <mergeCell ref="JFV88:JFV90"/>
    <mergeCell ref="JFM88:JFM90"/>
    <mergeCell ref="JFN88:JFN90"/>
    <mergeCell ref="JFO88:JFO90"/>
    <mergeCell ref="JFP88:JFP90"/>
    <mergeCell ref="JFQ88:JFQ90"/>
    <mergeCell ref="JFH88:JFH90"/>
    <mergeCell ref="JFI88:JFI90"/>
    <mergeCell ref="JFJ88:JFJ90"/>
    <mergeCell ref="JFK88:JFK90"/>
    <mergeCell ref="JFL88:JFL90"/>
    <mergeCell ref="JFC88:JFC90"/>
    <mergeCell ref="JFD88:JFD90"/>
    <mergeCell ref="JFE88:JFE90"/>
    <mergeCell ref="JFF88:JFF90"/>
    <mergeCell ref="JFG88:JFG90"/>
    <mergeCell ref="JEX88:JEX90"/>
    <mergeCell ref="JEY88:JEY90"/>
    <mergeCell ref="JEZ88:JEZ90"/>
    <mergeCell ref="JFA88:JFA90"/>
    <mergeCell ref="JFB88:JFB90"/>
    <mergeCell ref="JES88:JES90"/>
    <mergeCell ref="JET88:JET90"/>
    <mergeCell ref="JEU88:JEU90"/>
    <mergeCell ref="JEV88:JEV90"/>
    <mergeCell ref="JEW88:JEW90"/>
    <mergeCell ref="JEN88:JEN90"/>
    <mergeCell ref="JEO88:JEO90"/>
    <mergeCell ref="JEP88:JEP90"/>
    <mergeCell ref="JEQ88:JEQ90"/>
    <mergeCell ref="JER88:JER90"/>
    <mergeCell ref="JEI88:JEI90"/>
    <mergeCell ref="JEJ88:JEJ90"/>
    <mergeCell ref="JEK88:JEK90"/>
    <mergeCell ref="JEL88:JEL90"/>
    <mergeCell ref="JEM88:JEM90"/>
    <mergeCell ref="JED88:JED90"/>
    <mergeCell ref="JEE88:JEE90"/>
    <mergeCell ref="JEF88:JEF90"/>
    <mergeCell ref="JEG88:JEG90"/>
    <mergeCell ref="JEH88:JEH90"/>
    <mergeCell ref="JDY88:JDY90"/>
    <mergeCell ref="JDZ88:JDZ90"/>
    <mergeCell ref="JEA88:JEA90"/>
    <mergeCell ref="JEB88:JEB90"/>
    <mergeCell ref="JEC88:JEC90"/>
    <mergeCell ref="JDT88:JDT90"/>
    <mergeCell ref="JDU88:JDU90"/>
    <mergeCell ref="JDV88:JDV90"/>
    <mergeCell ref="JDW88:JDW90"/>
    <mergeCell ref="JDX88:JDX90"/>
    <mergeCell ref="JDO88:JDO90"/>
    <mergeCell ref="JDP88:JDP90"/>
    <mergeCell ref="JDQ88:JDQ90"/>
    <mergeCell ref="JDR88:JDR90"/>
    <mergeCell ref="JDS88:JDS90"/>
    <mergeCell ref="JDJ88:JDJ90"/>
    <mergeCell ref="JDK88:JDK90"/>
    <mergeCell ref="JDL88:JDL90"/>
    <mergeCell ref="JDM88:JDM90"/>
    <mergeCell ref="JDN88:JDN90"/>
    <mergeCell ref="JDE88:JDE90"/>
    <mergeCell ref="JDF88:JDF90"/>
    <mergeCell ref="JDG88:JDG90"/>
    <mergeCell ref="JDH88:JDH90"/>
    <mergeCell ref="JDI88:JDI90"/>
    <mergeCell ref="JCZ88:JCZ90"/>
    <mergeCell ref="JDA88:JDA90"/>
    <mergeCell ref="JDB88:JDB90"/>
    <mergeCell ref="JDC88:JDC90"/>
    <mergeCell ref="JDD88:JDD90"/>
    <mergeCell ref="JCU88:JCU90"/>
    <mergeCell ref="JCV88:JCV90"/>
    <mergeCell ref="JCW88:JCW90"/>
    <mergeCell ref="JCX88:JCX90"/>
    <mergeCell ref="JCY88:JCY90"/>
    <mergeCell ref="JCP88:JCP90"/>
    <mergeCell ref="JCQ88:JCQ90"/>
    <mergeCell ref="JCR88:JCR90"/>
    <mergeCell ref="JCS88:JCS90"/>
    <mergeCell ref="JCT88:JCT90"/>
    <mergeCell ref="JCK88:JCK90"/>
    <mergeCell ref="JCL88:JCL90"/>
    <mergeCell ref="JCM88:JCM90"/>
    <mergeCell ref="JCN88:JCN90"/>
    <mergeCell ref="JCO88:JCO90"/>
    <mergeCell ref="JCF88:JCF90"/>
    <mergeCell ref="JCG88:JCG90"/>
    <mergeCell ref="JCH88:JCH90"/>
    <mergeCell ref="JCI88:JCI90"/>
    <mergeCell ref="JCJ88:JCJ90"/>
    <mergeCell ref="JCA88:JCA90"/>
    <mergeCell ref="JCB88:JCB90"/>
    <mergeCell ref="JCC88:JCC90"/>
    <mergeCell ref="JCD88:JCD90"/>
    <mergeCell ref="JCE88:JCE90"/>
    <mergeCell ref="JBV88:JBV90"/>
    <mergeCell ref="JBW88:JBW90"/>
    <mergeCell ref="JBX88:JBX90"/>
    <mergeCell ref="JBY88:JBY90"/>
    <mergeCell ref="JBZ88:JBZ90"/>
    <mergeCell ref="JBQ88:JBQ90"/>
    <mergeCell ref="JBR88:JBR90"/>
    <mergeCell ref="JBS88:JBS90"/>
    <mergeCell ref="JBT88:JBT90"/>
    <mergeCell ref="JBU88:JBU90"/>
    <mergeCell ref="JBL88:JBL90"/>
    <mergeCell ref="JBM88:JBM90"/>
    <mergeCell ref="JBN88:JBN90"/>
    <mergeCell ref="JBO88:JBO90"/>
    <mergeCell ref="JBP88:JBP90"/>
    <mergeCell ref="JBG88:JBG90"/>
    <mergeCell ref="JBH88:JBH90"/>
    <mergeCell ref="JBI88:JBI90"/>
    <mergeCell ref="JBJ88:JBJ90"/>
    <mergeCell ref="JBK88:JBK90"/>
    <mergeCell ref="JBB88:JBB90"/>
    <mergeCell ref="JBC88:JBC90"/>
    <mergeCell ref="JBD88:JBD90"/>
    <mergeCell ref="JBE88:JBE90"/>
    <mergeCell ref="JBF88:JBF90"/>
    <mergeCell ref="JAW88:JAW90"/>
    <mergeCell ref="JAX88:JAX90"/>
    <mergeCell ref="JAY88:JAY90"/>
    <mergeCell ref="JAZ88:JAZ90"/>
    <mergeCell ref="JBA88:JBA90"/>
    <mergeCell ref="JAR88:JAR90"/>
    <mergeCell ref="JAS88:JAS90"/>
    <mergeCell ref="JAT88:JAT90"/>
    <mergeCell ref="JAU88:JAU90"/>
    <mergeCell ref="JAV88:JAV90"/>
    <mergeCell ref="JAM88:JAM90"/>
    <mergeCell ref="JAN88:JAN90"/>
    <mergeCell ref="JAO88:JAO90"/>
    <mergeCell ref="JAP88:JAP90"/>
    <mergeCell ref="JAQ88:JAQ90"/>
    <mergeCell ref="JAH88:JAH90"/>
    <mergeCell ref="JAI88:JAI90"/>
    <mergeCell ref="JAJ88:JAJ90"/>
    <mergeCell ref="JAK88:JAK90"/>
    <mergeCell ref="JAL88:JAL90"/>
    <mergeCell ref="JAC88:JAC90"/>
    <mergeCell ref="JAD88:JAD90"/>
    <mergeCell ref="JAE88:JAE90"/>
    <mergeCell ref="JAF88:JAF90"/>
    <mergeCell ref="JAG88:JAG90"/>
    <mergeCell ref="IZX88:IZX90"/>
    <mergeCell ref="IZY88:IZY90"/>
    <mergeCell ref="IZZ88:IZZ90"/>
    <mergeCell ref="JAA88:JAA90"/>
    <mergeCell ref="JAB88:JAB90"/>
    <mergeCell ref="IZS88:IZS90"/>
    <mergeCell ref="IZT88:IZT90"/>
    <mergeCell ref="IZU88:IZU90"/>
    <mergeCell ref="IZV88:IZV90"/>
    <mergeCell ref="IZW88:IZW90"/>
    <mergeCell ref="IZN88:IZN90"/>
    <mergeCell ref="IZO88:IZO90"/>
    <mergeCell ref="IZP88:IZP90"/>
    <mergeCell ref="IZQ88:IZQ90"/>
    <mergeCell ref="IZR88:IZR90"/>
    <mergeCell ref="IZI88:IZI90"/>
    <mergeCell ref="IZJ88:IZJ90"/>
    <mergeCell ref="IZK88:IZK90"/>
    <mergeCell ref="IZL88:IZL90"/>
    <mergeCell ref="IZM88:IZM90"/>
    <mergeCell ref="IZD88:IZD90"/>
    <mergeCell ref="IZE88:IZE90"/>
    <mergeCell ref="IZF88:IZF90"/>
    <mergeCell ref="IZG88:IZG90"/>
    <mergeCell ref="IZH88:IZH90"/>
    <mergeCell ref="IYY88:IYY90"/>
    <mergeCell ref="IYZ88:IYZ90"/>
    <mergeCell ref="IZA88:IZA90"/>
    <mergeCell ref="IZB88:IZB90"/>
    <mergeCell ref="IZC88:IZC90"/>
    <mergeCell ref="IYT88:IYT90"/>
    <mergeCell ref="IYU88:IYU90"/>
    <mergeCell ref="IYV88:IYV90"/>
    <mergeCell ref="IYW88:IYW90"/>
    <mergeCell ref="IYX88:IYX90"/>
    <mergeCell ref="IYO88:IYO90"/>
    <mergeCell ref="IYP88:IYP90"/>
    <mergeCell ref="IYQ88:IYQ90"/>
    <mergeCell ref="IYR88:IYR90"/>
    <mergeCell ref="IYS88:IYS90"/>
    <mergeCell ref="IYJ88:IYJ90"/>
    <mergeCell ref="IYK88:IYK90"/>
    <mergeCell ref="IYL88:IYL90"/>
    <mergeCell ref="IYM88:IYM90"/>
    <mergeCell ref="IYN88:IYN90"/>
    <mergeCell ref="IYE88:IYE90"/>
    <mergeCell ref="IYF88:IYF90"/>
    <mergeCell ref="IYG88:IYG90"/>
    <mergeCell ref="IYH88:IYH90"/>
    <mergeCell ref="IYI88:IYI90"/>
    <mergeCell ref="IXZ88:IXZ90"/>
    <mergeCell ref="IYA88:IYA90"/>
    <mergeCell ref="IYB88:IYB90"/>
    <mergeCell ref="IYC88:IYC90"/>
    <mergeCell ref="IYD88:IYD90"/>
    <mergeCell ref="IXU88:IXU90"/>
    <mergeCell ref="IXV88:IXV90"/>
    <mergeCell ref="IXW88:IXW90"/>
    <mergeCell ref="IXX88:IXX90"/>
    <mergeCell ref="IXY88:IXY90"/>
    <mergeCell ref="IXP88:IXP90"/>
    <mergeCell ref="IXQ88:IXQ90"/>
    <mergeCell ref="IXR88:IXR90"/>
    <mergeCell ref="IXS88:IXS90"/>
    <mergeCell ref="IXT88:IXT90"/>
    <mergeCell ref="IXK88:IXK90"/>
    <mergeCell ref="IXL88:IXL90"/>
    <mergeCell ref="IXM88:IXM90"/>
    <mergeCell ref="IXN88:IXN90"/>
    <mergeCell ref="IXO88:IXO90"/>
    <mergeCell ref="IXF88:IXF90"/>
    <mergeCell ref="IXG88:IXG90"/>
    <mergeCell ref="IXH88:IXH90"/>
    <mergeCell ref="IXI88:IXI90"/>
    <mergeCell ref="IXJ88:IXJ90"/>
    <mergeCell ref="IXA88:IXA90"/>
    <mergeCell ref="IXB88:IXB90"/>
    <mergeCell ref="IXC88:IXC90"/>
    <mergeCell ref="IXD88:IXD90"/>
    <mergeCell ref="IXE88:IXE90"/>
    <mergeCell ref="IWV88:IWV90"/>
    <mergeCell ref="IWW88:IWW90"/>
    <mergeCell ref="IWX88:IWX90"/>
    <mergeCell ref="IWY88:IWY90"/>
    <mergeCell ref="IWZ88:IWZ90"/>
    <mergeCell ref="IWQ88:IWQ90"/>
    <mergeCell ref="IWR88:IWR90"/>
    <mergeCell ref="IWS88:IWS90"/>
    <mergeCell ref="IWT88:IWT90"/>
    <mergeCell ref="IWU88:IWU90"/>
    <mergeCell ref="IWL88:IWL90"/>
    <mergeCell ref="IWM88:IWM90"/>
    <mergeCell ref="IWN88:IWN90"/>
    <mergeCell ref="IWO88:IWO90"/>
    <mergeCell ref="IWP88:IWP90"/>
    <mergeCell ref="IWG88:IWG90"/>
    <mergeCell ref="IWH88:IWH90"/>
    <mergeCell ref="IWI88:IWI90"/>
    <mergeCell ref="IWJ88:IWJ90"/>
    <mergeCell ref="IWK88:IWK90"/>
    <mergeCell ref="IWB88:IWB90"/>
    <mergeCell ref="IWC88:IWC90"/>
    <mergeCell ref="IWD88:IWD90"/>
    <mergeCell ref="IWE88:IWE90"/>
    <mergeCell ref="IWF88:IWF90"/>
    <mergeCell ref="IVW88:IVW90"/>
    <mergeCell ref="IVX88:IVX90"/>
    <mergeCell ref="IVY88:IVY90"/>
    <mergeCell ref="IVZ88:IVZ90"/>
    <mergeCell ref="IWA88:IWA90"/>
    <mergeCell ref="IVR88:IVR90"/>
    <mergeCell ref="IVS88:IVS90"/>
    <mergeCell ref="IVT88:IVT90"/>
    <mergeCell ref="IVU88:IVU90"/>
    <mergeCell ref="IVV88:IVV90"/>
    <mergeCell ref="IVM88:IVM90"/>
    <mergeCell ref="IVN88:IVN90"/>
    <mergeCell ref="IVO88:IVO90"/>
    <mergeCell ref="IVP88:IVP90"/>
    <mergeCell ref="IVQ88:IVQ90"/>
    <mergeCell ref="IVH88:IVH90"/>
    <mergeCell ref="IVI88:IVI90"/>
    <mergeCell ref="IVJ88:IVJ90"/>
    <mergeCell ref="IVK88:IVK90"/>
    <mergeCell ref="IVL88:IVL90"/>
    <mergeCell ref="IVC88:IVC90"/>
    <mergeCell ref="IVD88:IVD90"/>
    <mergeCell ref="IVE88:IVE90"/>
    <mergeCell ref="IVF88:IVF90"/>
    <mergeCell ref="IVG88:IVG90"/>
    <mergeCell ref="IUX88:IUX90"/>
    <mergeCell ref="IUY88:IUY90"/>
    <mergeCell ref="IUZ88:IUZ90"/>
    <mergeCell ref="IVA88:IVA90"/>
    <mergeCell ref="IVB88:IVB90"/>
    <mergeCell ref="IUS88:IUS90"/>
    <mergeCell ref="IUT88:IUT90"/>
    <mergeCell ref="IUU88:IUU90"/>
    <mergeCell ref="IUV88:IUV90"/>
    <mergeCell ref="IUW88:IUW90"/>
    <mergeCell ref="IUN88:IUN90"/>
    <mergeCell ref="IUO88:IUO90"/>
    <mergeCell ref="IUP88:IUP90"/>
    <mergeCell ref="IUQ88:IUQ90"/>
    <mergeCell ref="IUR88:IUR90"/>
    <mergeCell ref="IUI88:IUI90"/>
    <mergeCell ref="IUJ88:IUJ90"/>
    <mergeCell ref="IUK88:IUK90"/>
    <mergeCell ref="IUL88:IUL90"/>
    <mergeCell ref="IUM88:IUM90"/>
    <mergeCell ref="IUD88:IUD90"/>
    <mergeCell ref="IUE88:IUE90"/>
    <mergeCell ref="IUF88:IUF90"/>
    <mergeCell ref="IUG88:IUG90"/>
    <mergeCell ref="IUH88:IUH90"/>
    <mergeCell ref="ITY88:ITY90"/>
    <mergeCell ref="ITZ88:ITZ90"/>
    <mergeCell ref="IUA88:IUA90"/>
    <mergeCell ref="IUB88:IUB90"/>
    <mergeCell ref="IUC88:IUC90"/>
    <mergeCell ref="ITT88:ITT90"/>
    <mergeCell ref="ITU88:ITU90"/>
    <mergeCell ref="ITV88:ITV90"/>
    <mergeCell ref="ITW88:ITW90"/>
    <mergeCell ref="ITX88:ITX90"/>
    <mergeCell ref="ITO88:ITO90"/>
    <mergeCell ref="ITP88:ITP90"/>
    <mergeCell ref="ITQ88:ITQ90"/>
    <mergeCell ref="ITR88:ITR90"/>
    <mergeCell ref="ITS88:ITS90"/>
    <mergeCell ref="ITJ88:ITJ90"/>
    <mergeCell ref="ITK88:ITK90"/>
    <mergeCell ref="ITL88:ITL90"/>
    <mergeCell ref="ITM88:ITM90"/>
    <mergeCell ref="ITN88:ITN90"/>
    <mergeCell ref="ITE88:ITE90"/>
    <mergeCell ref="ITF88:ITF90"/>
    <mergeCell ref="ITG88:ITG90"/>
    <mergeCell ref="ITH88:ITH90"/>
    <mergeCell ref="ITI88:ITI90"/>
    <mergeCell ref="ISZ88:ISZ90"/>
    <mergeCell ref="ITA88:ITA90"/>
    <mergeCell ref="ITB88:ITB90"/>
    <mergeCell ref="ITC88:ITC90"/>
    <mergeCell ref="ITD88:ITD90"/>
    <mergeCell ref="ISU88:ISU90"/>
    <mergeCell ref="ISV88:ISV90"/>
    <mergeCell ref="ISW88:ISW90"/>
    <mergeCell ref="ISX88:ISX90"/>
    <mergeCell ref="ISY88:ISY90"/>
    <mergeCell ref="ISP88:ISP90"/>
    <mergeCell ref="ISQ88:ISQ90"/>
    <mergeCell ref="ISR88:ISR90"/>
    <mergeCell ref="ISS88:ISS90"/>
    <mergeCell ref="IST88:IST90"/>
    <mergeCell ref="ISK88:ISK90"/>
    <mergeCell ref="ISL88:ISL90"/>
    <mergeCell ref="ISM88:ISM90"/>
    <mergeCell ref="ISN88:ISN90"/>
    <mergeCell ref="ISO88:ISO90"/>
    <mergeCell ref="ISF88:ISF90"/>
    <mergeCell ref="ISG88:ISG90"/>
    <mergeCell ref="ISH88:ISH90"/>
    <mergeCell ref="ISI88:ISI90"/>
    <mergeCell ref="ISJ88:ISJ90"/>
    <mergeCell ref="ISA88:ISA90"/>
    <mergeCell ref="ISB88:ISB90"/>
    <mergeCell ref="ISC88:ISC90"/>
    <mergeCell ref="ISD88:ISD90"/>
    <mergeCell ref="ISE88:ISE90"/>
    <mergeCell ref="IRV88:IRV90"/>
    <mergeCell ref="IRW88:IRW90"/>
    <mergeCell ref="IRX88:IRX90"/>
    <mergeCell ref="IRY88:IRY90"/>
    <mergeCell ref="IRZ88:IRZ90"/>
    <mergeCell ref="IRQ88:IRQ90"/>
    <mergeCell ref="IRR88:IRR90"/>
    <mergeCell ref="IRS88:IRS90"/>
    <mergeCell ref="IRT88:IRT90"/>
    <mergeCell ref="IRU88:IRU90"/>
    <mergeCell ref="IRL88:IRL90"/>
    <mergeCell ref="IRM88:IRM90"/>
    <mergeCell ref="IRN88:IRN90"/>
    <mergeCell ref="IRO88:IRO90"/>
    <mergeCell ref="IRP88:IRP90"/>
    <mergeCell ref="IRG88:IRG90"/>
    <mergeCell ref="IRH88:IRH90"/>
    <mergeCell ref="IRI88:IRI90"/>
    <mergeCell ref="IRJ88:IRJ90"/>
    <mergeCell ref="IRK88:IRK90"/>
    <mergeCell ref="IRB88:IRB90"/>
    <mergeCell ref="IRC88:IRC90"/>
    <mergeCell ref="IRD88:IRD90"/>
    <mergeCell ref="IRE88:IRE90"/>
    <mergeCell ref="IRF88:IRF90"/>
    <mergeCell ref="IQW88:IQW90"/>
    <mergeCell ref="IQX88:IQX90"/>
    <mergeCell ref="IQY88:IQY90"/>
    <mergeCell ref="IQZ88:IQZ90"/>
    <mergeCell ref="IRA88:IRA90"/>
    <mergeCell ref="IQR88:IQR90"/>
    <mergeCell ref="IQS88:IQS90"/>
    <mergeCell ref="IQT88:IQT90"/>
    <mergeCell ref="IQU88:IQU90"/>
    <mergeCell ref="IQV88:IQV90"/>
    <mergeCell ref="IQM88:IQM90"/>
    <mergeCell ref="IQN88:IQN90"/>
    <mergeCell ref="IQO88:IQO90"/>
    <mergeCell ref="IQP88:IQP90"/>
    <mergeCell ref="IQQ88:IQQ90"/>
    <mergeCell ref="IQH88:IQH90"/>
    <mergeCell ref="IQI88:IQI90"/>
    <mergeCell ref="IQJ88:IQJ90"/>
    <mergeCell ref="IQK88:IQK90"/>
    <mergeCell ref="IQL88:IQL90"/>
    <mergeCell ref="IQC88:IQC90"/>
    <mergeCell ref="IQD88:IQD90"/>
    <mergeCell ref="IQE88:IQE90"/>
    <mergeCell ref="IQF88:IQF90"/>
    <mergeCell ref="IQG88:IQG90"/>
    <mergeCell ref="IPX88:IPX90"/>
    <mergeCell ref="IPY88:IPY90"/>
    <mergeCell ref="IPZ88:IPZ90"/>
    <mergeCell ref="IQA88:IQA90"/>
    <mergeCell ref="IQB88:IQB90"/>
    <mergeCell ref="IPS88:IPS90"/>
    <mergeCell ref="IPT88:IPT90"/>
    <mergeCell ref="IPU88:IPU90"/>
    <mergeCell ref="IPV88:IPV90"/>
    <mergeCell ref="IPW88:IPW90"/>
    <mergeCell ref="IPN88:IPN90"/>
    <mergeCell ref="IPO88:IPO90"/>
    <mergeCell ref="IPP88:IPP90"/>
    <mergeCell ref="IPQ88:IPQ90"/>
    <mergeCell ref="IPR88:IPR90"/>
    <mergeCell ref="IPI88:IPI90"/>
    <mergeCell ref="IPJ88:IPJ90"/>
    <mergeCell ref="IPK88:IPK90"/>
    <mergeCell ref="IPL88:IPL90"/>
    <mergeCell ref="IPM88:IPM90"/>
    <mergeCell ref="IPD88:IPD90"/>
    <mergeCell ref="IPE88:IPE90"/>
    <mergeCell ref="IPF88:IPF90"/>
    <mergeCell ref="IPG88:IPG90"/>
    <mergeCell ref="IPH88:IPH90"/>
    <mergeCell ref="IOY88:IOY90"/>
    <mergeCell ref="IOZ88:IOZ90"/>
    <mergeCell ref="IPA88:IPA90"/>
    <mergeCell ref="IPB88:IPB90"/>
    <mergeCell ref="IPC88:IPC90"/>
    <mergeCell ref="IOT88:IOT90"/>
    <mergeCell ref="IOU88:IOU90"/>
    <mergeCell ref="IOV88:IOV90"/>
    <mergeCell ref="IOW88:IOW90"/>
    <mergeCell ref="IOX88:IOX90"/>
    <mergeCell ref="IOO88:IOO90"/>
    <mergeCell ref="IOP88:IOP90"/>
    <mergeCell ref="IOQ88:IOQ90"/>
    <mergeCell ref="IOR88:IOR90"/>
    <mergeCell ref="IOS88:IOS90"/>
    <mergeCell ref="IOJ88:IOJ90"/>
    <mergeCell ref="IOK88:IOK90"/>
    <mergeCell ref="IOL88:IOL90"/>
    <mergeCell ref="IOM88:IOM90"/>
    <mergeCell ref="ION88:ION90"/>
    <mergeCell ref="IOE88:IOE90"/>
    <mergeCell ref="IOF88:IOF90"/>
    <mergeCell ref="IOG88:IOG90"/>
    <mergeCell ref="IOH88:IOH90"/>
    <mergeCell ref="IOI88:IOI90"/>
    <mergeCell ref="INZ88:INZ90"/>
    <mergeCell ref="IOA88:IOA90"/>
    <mergeCell ref="IOB88:IOB90"/>
    <mergeCell ref="IOC88:IOC90"/>
    <mergeCell ref="IOD88:IOD90"/>
    <mergeCell ref="INU88:INU90"/>
    <mergeCell ref="INV88:INV90"/>
    <mergeCell ref="INW88:INW90"/>
    <mergeCell ref="INX88:INX90"/>
    <mergeCell ref="INY88:INY90"/>
    <mergeCell ref="INP88:INP90"/>
    <mergeCell ref="INQ88:INQ90"/>
    <mergeCell ref="INR88:INR90"/>
    <mergeCell ref="INS88:INS90"/>
    <mergeCell ref="INT88:INT90"/>
    <mergeCell ref="INK88:INK90"/>
    <mergeCell ref="INL88:INL90"/>
    <mergeCell ref="INM88:INM90"/>
    <mergeCell ref="INN88:INN90"/>
    <mergeCell ref="INO88:INO90"/>
    <mergeCell ref="INF88:INF90"/>
    <mergeCell ref="ING88:ING90"/>
    <mergeCell ref="INH88:INH90"/>
    <mergeCell ref="INI88:INI90"/>
    <mergeCell ref="INJ88:INJ90"/>
    <mergeCell ref="INA88:INA90"/>
    <mergeCell ref="INB88:INB90"/>
    <mergeCell ref="INC88:INC90"/>
    <mergeCell ref="IND88:IND90"/>
    <mergeCell ref="INE88:INE90"/>
    <mergeCell ref="IMV88:IMV90"/>
    <mergeCell ref="IMW88:IMW90"/>
    <mergeCell ref="IMX88:IMX90"/>
    <mergeCell ref="IMY88:IMY90"/>
    <mergeCell ref="IMZ88:IMZ90"/>
    <mergeCell ref="IMQ88:IMQ90"/>
    <mergeCell ref="IMR88:IMR90"/>
    <mergeCell ref="IMS88:IMS90"/>
    <mergeCell ref="IMT88:IMT90"/>
    <mergeCell ref="IMU88:IMU90"/>
    <mergeCell ref="IML88:IML90"/>
    <mergeCell ref="IMM88:IMM90"/>
    <mergeCell ref="IMN88:IMN90"/>
    <mergeCell ref="IMO88:IMO90"/>
    <mergeCell ref="IMP88:IMP90"/>
    <mergeCell ref="IMG88:IMG90"/>
    <mergeCell ref="IMH88:IMH90"/>
    <mergeCell ref="IMI88:IMI90"/>
    <mergeCell ref="IMJ88:IMJ90"/>
    <mergeCell ref="IMK88:IMK90"/>
    <mergeCell ref="IMB88:IMB90"/>
    <mergeCell ref="IMC88:IMC90"/>
    <mergeCell ref="IMD88:IMD90"/>
    <mergeCell ref="IME88:IME90"/>
    <mergeCell ref="IMF88:IMF90"/>
    <mergeCell ref="ILW88:ILW90"/>
    <mergeCell ref="ILX88:ILX90"/>
    <mergeCell ref="ILY88:ILY90"/>
    <mergeCell ref="ILZ88:ILZ90"/>
    <mergeCell ref="IMA88:IMA90"/>
    <mergeCell ref="ILR88:ILR90"/>
    <mergeCell ref="ILS88:ILS90"/>
    <mergeCell ref="ILT88:ILT90"/>
    <mergeCell ref="ILU88:ILU90"/>
    <mergeCell ref="ILV88:ILV90"/>
    <mergeCell ref="ILM88:ILM90"/>
    <mergeCell ref="ILN88:ILN90"/>
    <mergeCell ref="ILO88:ILO90"/>
    <mergeCell ref="ILP88:ILP90"/>
    <mergeCell ref="ILQ88:ILQ90"/>
    <mergeCell ref="ILH88:ILH90"/>
    <mergeCell ref="ILI88:ILI90"/>
    <mergeCell ref="ILJ88:ILJ90"/>
    <mergeCell ref="ILK88:ILK90"/>
    <mergeCell ref="ILL88:ILL90"/>
    <mergeCell ref="ILC88:ILC90"/>
    <mergeCell ref="ILD88:ILD90"/>
    <mergeCell ref="ILE88:ILE90"/>
    <mergeCell ref="ILF88:ILF90"/>
    <mergeCell ref="ILG88:ILG90"/>
    <mergeCell ref="IKX88:IKX90"/>
    <mergeCell ref="IKY88:IKY90"/>
    <mergeCell ref="IKZ88:IKZ90"/>
    <mergeCell ref="ILA88:ILA90"/>
    <mergeCell ref="ILB88:ILB90"/>
    <mergeCell ref="IKS88:IKS90"/>
    <mergeCell ref="IKT88:IKT90"/>
    <mergeCell ref="IKU88:IKU90"/>
    <mergeCell ref="IKV88:IKV90"/>
    <mergeCell ref="IKW88:IKW90"/>
    <mergeCell ref="IKN88:IKN90"/>
    <mergeCell ref="IKO88:IKO90"/>
    <mergeCell ref="IKP88:IKP90"/>
    <mergeCell ref="IKQ88:IKQ90"/>
    <mergeCell ref="IKR88:IKR90"/>
    <mergeCell ref="IKI88:IKI90"/>
    <mergeCell ref="IKJ88:IKJ90"/>
    <mergeCell ref="IKK88:IKK90"/>
    <mergeCell ref="IKL88:IKL90"/>
    <mergeCell ref="IKM88:IKM90"/>
    <mergeCell ref="IKD88:IKD90"/>
    <mergeCell ref="IKE88:IKE90"/>
    <mergeCell ref="IKF88:IKF90"/>
    <mergeCell ref="IKG88:IKG90"/>
    <mergeCell ref="IKH88:IKH90"/>
    <mergeCell ref="IJY88:IJY90"/>
    <mergeCell ref="IJZ88:IJZ90"/>
    <mergeCell ref="IKA88:IKA90"/>
    <mergeCell ref="IKB88:IKB90"/>
    <mergeCell ref="IKC88:IKC90"/>
    <mergeCell ref="IJT88:IJT90"/>
    <mergeCell ref="IJU88:IJU90"/>
    <mergeCell ref="IJV88:IJV90"/>
    <mergeCell ref="IJW88:IJW90"/>
    <mergeCell ref="IJX88:IJX90"/>
    <mergeCell ref="IJO88:IJO90"/>
    <mergeCell ref="IJP88:IJP90"/>
    <mergeCell ref="IJQ88:IJQ90"/>
    <mergeCell ref="IJR88:IJR90"/>
    <mergeCell ref="IJS88:IJS90"/>
    <mergeCell ref="IJJ88:IJJ90"/>
    <mergeCell ref="IJK88:IJK90"/>
    <mergeCell ref="IJL88:IJL90"/>
    <mergeCell ref="IJM88:IJM90"/>
    <mergeCell ref="IJN88:IJN90"/>
    <mergeCell ref="IJE88:IJE90"/>
    <mergeCell ref="IJF88:IJF90"/>
    <mergeCell ref="IJG88:IJG90"/>
    <mergeCell ref="IJH88:IJH90"/>
    <mergeCell ref="IJI88:IJI90"/>
    <mergeCell ref="IIZ88:IIZ90"/>
    <mergeCell ref="IJA88:IJA90"/>
    <mergeCell ref="IJB88:IJB90"/>
    <mergeCell ref="IJC88:IJC90"/>
    <mergeCell ref="IJD88:IJD90"/>
    <mergeCell ref="IIU88:IIU90"/>
    <mergeCell ref="IIV88:IIV90"/>
    <mergeCell ref="IIW88:IIW90"/>
    <mergeCell ref="IIX88:IIX90"/>
    <mergeCell ref="IIY88:IIY90"/>
    <mergeCell ref="IIP88:IIP90"/>
    <mergeCell ref="IIQ88:IIQ90"/>
    <mergeCell ref="IIR88:IIR90"/>
    <mergeCell ref="IIS88:IIS90"/>
    <mergeCell ref="IIT88:IIT90"/>
    <mergeCell ref="IIK88:IIK90"/>
    <mergeCell ref="IIL88:IIL90"/>
    <mergeCell ref="IIM88:IIM90"/>
    <mergeCell ref="IIN88:IIN90"/>
    <mergeCell ref="IIO88:IIO90"/>
    <mergeCell ref="IIF88:IIF90"/>
    <mergeCell ref="IIG88:IIG90"/>
    <mergeCell ref="IIH88:IIH90"/>
    <mergeCell ref="III88:III90"/>
    <mergeCell ref="IIJ88:IIJ90"/>
    <mergeCell ref="IIA88:IIA90"/>
    <mergeCell ref="IIB88:IIB90"/>
    <mergeCell ref="IIC88:IIC90"/>
    <mergeCell ref="IID88:IID90"/>
    <mergeCell ref="IIE88:IIE90"/>
    <mergeCell ref="IHV88:IHV90"/>
    <mergeCell ref="IHW88:IHW90"/>
    <mergeCell ref="IHX88:IHX90"/>
    <mergeCell ref="IHY88:IHY90"/>
    <mergeCell ref="IHZ88:IHZ90"/>
    <mergeCell ref="IHQ88:IHQ90"/>
    <mergeCell ref="IHR88:IHR90"/>
    <mergeCell ref="IHS88:IHS90"/>
    <mergeCell ref="IHT88:IHT90"/>
    <mergeCell ref="IHU88:IHU90"/>
    <mergeCell ref="IHL88:IHL90"/>
    <mergeCell ref="IHM88:IHM90"/>
    <mergeCell ref="IHN88:IHN90"/>
    <mergeCell ref="IHO88:IHO90"/>
    <mergeCell ref="IHP88:IHP90"/>
    <mergeCell ref="IHG88:IHG90"/>
    <mergeCell ref="IHH88:IHH90"/>
    <mergeCell ref="IHI88:IHI90"/>
    <mergeCell ref="IHJ88:IHJ90"/>
    <mergeCell ref="IHK88:IHK90"/>
    <mergeCell ref="IHB88:IHB90"/>
    <mergeCell ref="IHC88:IHC90"/>
    <mergeCell ref="IHD88:IHD90"/>
    <mergeCell ref="IHE88:IHE90"/>
    <mergeCell ref="IHF88:IHF90"/>
    <mergeCell ref="IGW88:IGW90"/>
    <mergeCell ref="IGX88:IGX90"/>
    <mergeCell ref="IGY88:IGY90"/>
    <mergeCell ref="IGZ88:IGZ90"/>
    <mergeCell ref="IHA88:IHA90"/>
    <mergeCell ref="IGR88:IGR90"/>
    <mergeCell ref="IGS88:IGS90"/>
    <mergeCell ref="IGT88:IGT90"/>
    <mergeCell ref="IGU88:IGU90"/>
    <mergeCell ref="IGV88:IGV90"/>
    <mergeCell ref="IGM88:IGM90"/>
    <mergeCell ref="IGN88:IGN90"/>
    <mergeCell ref="IGO88:IGO90"/>
    <mergeCell ref="IGP88:IGP90"/>
    <mergeCell ref="IGQ88:IGQ90"/>
    <mergeCell ref="IGH88:IGH90"/>
    <mergeCell ref="IGI88:IGI90"/>
    <mergeCell ref="IGJ88:IGJ90"/>
    <mergeCell ref="IGK88:IGK90"/>
    <mergeCell ref="IGL88:IGL90"/>
    <mergeCell ref="IGC88:IGC90"/>
    <mergeCell ref="IGD88:IGD90"/>
    <mergeCell ref="IGE88:IGE90"/>
    <mergeCell ref="IGF88:IGF90"/>
    <mergeCell ref="IGG88:IGG90"/>
    <mergeCell ref="IFX88:IFX90"/>
    <mergeCell ref="IFY88:IFY90"/>
    <mergeCell ref="IFZ88:IFZ90"/>
    <mergeCell ref="IGA88:IGA90"/>
    <mergeCell ref="IGB88:IGB90"/>
    <mergeCell ref="IFS88:IFS90"/>
    <mergeCell ref="IFT88:IFT90"/>
    <mergeCell ref="IFU88:IFU90"/>
    <mergeCell ref="IFV88:IFV90"/>
    <mergeCell ref="IFW88:IFW90"/>
    <mergeCell ref="IFN88:IFN90"/>
    <mergeCell ref="IFO88:IFO90"/>
    <mergeCell ref="IFP88:IFP90"/>
    <mergeCell ref="IFQ88:IFQ90"/>
    <mergeCell ref="IFR88:IFR90"/>
    <mergeCell ref="IFI88:IFI90"/>
    <mergeCell ref="IFJ88:IFJ90"/>
    <mergeCell ref="IFK88:IFK90"/>
    <mergeCell ref="IFL88:IFL90"/>
    <mergeCell ref="IFM88:IFM90"/>
    <mergeCell ref="IFD88:IFD90"/>
    <mergeCell ref="IFE88:IFE90"/>
    <mergeCell ref="IFF88:IFF90"/>
    <mergeCell ref="IFG88:IFG90"/>
    <mergeCell ref="IFH88:IFH90"/>
    <mergeCell ref="IEY88:IEY90"/>
    <mergeCell ref="IEZ88:IEZ90"/>
    <mergeCell ref="IFA88:IFA90"/>
    <mergeCell ref="IFB88:IFB90"/>
    <mergeCell ref="IFC88:IFC90"/>
    <mergeCell ref="IET88:IET90"/>
    <mergeCell ref="IEU88:IEU90"/>
    <mergeCell ref="IEV88:IEV90"/>
    <mergeCell ref="IEW88:IEW90"/>
    <mergeCell ref="IEX88:IEX90"/>
    <mergeCell ref="IEO88:IEO90"/>
    <mergeCell ref="IEP88:IEP90"/>
    <mergeCell ref="IEQ88:IEQ90"/>
    <mergeCell ref="IER88:IER90"/>
    <mergeCell ref="IES88:IES90"/>
    <mergeCell ref="IEJ88:IEJ90"/>
    <mergeCell ref="IEK88:IEK90"/>
    <mergeCell ref="IEL88:IEL90"/>
    <mergeCell ref="IEM88:IEM90"/>
    <mergeCell ref="IEN88:IEN90"/>
    <mergeCell ref="IEE88:IEE90"/>
    <mergeCell ref="IEF88:IEF90"/>
    <mergeCell ref="IEG88:IEG90"/>
    <mergeCell ref="IEH88:IEH90"/>
    <mergeCell ref="IEI88:IEI90"/>
    <mergeCell ref="IDZ88:IDZ90"/>
    <mergeCell ref="IEA88:IEA90"/>
    <mergeCell ref="IEB88:IEB90"/>
    <mergeCell ref="IEC88:IEC90"/>
    <mergeCell ref="IED88:IED90"/>
    <mergeCell ref="IDU88:IDU90"/>
    <mergeCell ref="IDV88:IDV90"/>
    <mergeCell ref="IDW88:IDW90"/>
    <mergeCell ref="IDX88:IDX90"/>
    <mergeCell ref="IDY88:IDY90"/>
    <mergeCell ref="IDP88:IDP90"/>
    <mergeCell ref="IDQ88:IDQ90"/>
    <mergeCell ref="IDR88:IDR90"/>
    <mergeCell ref="IDS88:IDS90"/>
    <mergeCell ref="IDT88:IDT90"/>
    <mergeCell ref="IDK88:IDK90"/>
    <mergeCell ref="IDL88:IDL90"/>
    <mergeCell ref="IDM88:IDM90"/>
    <mergeCell ref="IDN88:IDN90"/>
    <mergeCell ref="IDO88:IDO90"/>
    <mergeCell ref="IDF88:IDF90"/>
    <mergeCell ref="IDG88:IDG90"/>
    <mergeCell ref="IDH88:IDH90"/>
    <mergeCell ref="IDI88:IDI90"/>
    <mergeCell ref="IDJ88:IDJ90"/>
    <mergeCell ref="IDA88:IDA90"/>
    <mergeCell ref="IDB88:IDB90"/>
    <mergeCell ref="IDC88:IDC90"/>
    <mergeCell ref="IDD88:IDD90"/>
    <mergeCell ref="IDE88:IDE90"/>
    <mergeCell ref="ICV88:ICV90"/>
    <mergeCell ref="ICW88:ICW90"/>
    <mergeCell ref="ICX88:ICX90"/>
    <mergeCell ref="ICY88:ICY90"/>
    <mergeCell ref="ICZ88:ICZ90"/>
    <mergeCell ref="ICQ88:ICQ90"/>
    <mergeCell ref="ICR88:ICR90"/>
    <mergeCell ref="ICS88:ICS90"/>
    <mergeCell ref="ICT88:ICT90"/>
    <mergeCell ref="ICU88:ICU90"/>
    <mergeCell ref="ICL88:ICL90"/>
    <mergeCell ref="ICM88:ICM90"/>
    <mergeCell ref="ICN88:ICN90"/>
    <mergeCell ref="ICO88:ICO90"/>
    <mergeCell ref="ICP88:ICP90"/>
    <mergeCell ref="ICG88:ICG90"/>
    <mergeCell ref="ICH88:ICH90"/>
    <mergeCell ref="ICI88:ICI90"/>
    <mergeCell ref="ICJ88:ICJ90"/>
    <mergeCell ref="ICK88:ICK90"/>
    <mergeCell ref="ICB88:ICB90"/>
    <mergeCell ref="ICC88:ICC90"/>
    <mergeCell ref="ICD88:ICD90"/>
    <mergeCell ref="ICE88:ICE90"/>
    <mergeCell ref="ICF88:ICF90"/>
    <mergeCell ref="IBW88:IBW90"/>
    <mergeCell ref="IBX88:IBX90"/>
    <mergeCell ref="IBY88:IBY90"/>
    <mergeCell ref="IBZ88:IBZ90"/>
    <mergeCell ref="ICA88:ICA90"/>
    <mergeCell ref="IBR88:IBR90"/>
    <mergeCell ref="IBS88:IBS90"/>
    <mergeCell ref="IBT88:IBT90"/>
    <mergeCell ref="IBU88:IBU90"/>
    <mergeCell ref="IBV88:IBV90"/>
    <mergeCell ref="IBM88:IBM90"/>
    <mergeCell ref="IBN88:IBN90"/>
    <mergeCell ref="IBO88:IBO90"/>
    <mergeCell ref="IBP88:IBP90"/>
    <mergeCell ref="IBQ88:IBQ90"/>
    <mergeCell ref="IBH88:IBH90"/>
    <mergeCell ref="IBI88:IBI90"/>
    <mergeCell ref="IBJ88:IBJ90"/>
    <mergeCell ref="IBK88:IBK90"/>
    <mergeCell ref="IBL88:IBL90"/>
    <mergeCell ref="IBC88:IBC90"/>
    <mergeCell ref="IBD88:IBD90"/>
    <mergeCell ref="IBE88:IBE90"/>
    <mergeCell ref="IBF88:IBF90"/>
    <mergeCell ref="IBG88:IBG90"/>
    <mergeCell ref="IAX88:IAX90"/>
    <mergeCell ref="IAY88:IAY90"/>
    <mergeCell ref="IAZ88:IAZ90"/>
    <mergeCell ref="IBA88:IBA90"/>
    <mergeCell ref="IBB88:IBB90"/>
    <mergeCell ref="IAS88:IAS90"/>
    <mergeCell ref="IAT88:IAT90"/>
    <mergeCell ref="IAU88:IAU90"/>
    <mergeCell ref="IAV88:IAV90"/>
    <mergeCell ref="IAW88:IAW90"/>
    <mergeCell ref="IAN88:IAN90"/>
    <mergeCell ref="IAO88:IAO90"/>
    <mergeCell ref="IAP88:IAP90"/>
    <mergeCell ref="IAQ88:IAQ90"/>
    <mergeCell ref="IAR88:IAR90"/>
    <mergeCell ref="IAI88:IAI90"/>
    <mergeCell ref="IAJ88:IAJ90"/>
    <mergeCell ref="IAK88:IAK90"/>
    <mergeCell ref="IAL88:IAL90"/>
    <mergeCell ref="IAM88:IAM90"/>
    <mergeCell ref="IAD88:IAD90"/>
    <mergeCell ref="IAE88:IAE90"/>
    <mergeCell ref="IAF88:IAF90"/>
    <mergeCell ref="IAG88:IAG90"/>
    <mergeCell ref="IAH88:IAH90"/>
    <mergeCell ref="HZY88:HZY90"/>
    <mergeCell ref="HZZ88:HZZ90"/>
    <mergeCell ref="IAA88:IAA90"/>
    <mergeCell ref="IAB88:IAB90"/>
    <mergeCell ref="IAC88:IAC90"/>
    <mergeCell ref="HZT88:HZT90"/>
    <mergeCell ref="HZU88:HZU90"/>
    <mergeCell ref="HZV88:HZV90"/>
    <mergeCell ref="HZW88:HZW90"/>
    <mergeCell ref="HZX88:HZX90"/>
    <mergeCell ref="HZO88:HZO90"/>
    <mergeCell ref="HZP88:HZP90"/>
    <mergeCell ref="HZQ88:HZQ90"/>
    <mergeCell ref="HZR88:HZR90"/>
    <mergeCell ref="HZS88:HZS90"/>
    <mergeCell ref="HZJ88:HZJ90"/>
    <mergeCell ref="HZK88:HZK90"/>
    <mergeCell ref="HZL88:HZL90"/>
    <mergeCell ref="HZM88:HZM90"/>
    <mergeCell ref="HZN88:HZN90"/>
    <mergeCell ref="HZE88:HZE90"/>
    <mergeCell ref="HZF88:HZF90"/>
    <mergeCell ref="HZG88:HZG90"/>
    <mergeCell ref="HZH88:HZH90"/>
    <mergeCell ref="HZI88:HZI90"/>
    <mergeCell ref="HYZ88:HYZ90"/>
    <mergeCell ref="HZA88:HZA90"/>
    <mergeCell ref="HZB88:HZB90"/>
    <mergeCell ref="HZC88:HZC90"/>
    <mergeCell ref="HZD88:HZD90"/>
    <mergeCell ref="HYU88:HYU90"/>
    <mergeCell ref="HYV88:HYV90"/>
    <mergeCell ref="HYW88:HYW90"/>
    <mergeCell ref="HYX88:HYX90"/>
    <mergeCell ref="HYY88:HYY90"/>
    <mergeCell ref="HYP88:HYP90"/>
    <mergeCell ref="HYQ88:HYQ90"/>
    <mergeCell ref="HYR88:HYR90"/>
    <mergeCell ref="HYS88:HYS90"/>
    <mergeCell ref="HYT88:HYT90"/>
    <mergeCell ref="HYK88:HYK90"/>
    <mergeCell ref="HYL88:HYL90"/>
    <mergeCell ref="HYM88:HYM90"/>
    <mergeCell ref="HYN88:HYN90"/>
    <mergeCell ref="HYO88:HYO90"/>
    <mergeCell ref="HYF88:HYF90"/>
    <mergeCell ref="HYG88:HYG90"/>
    <mergeCell ref="HYH88:HYH90"/>
    <mergeCell ref="HYI88:HYI90"/>
    <mergeCell ref="HYJ88:HYJ90"/>
    <mergeCell ref="HYA88:HYA90"/>
    <mergeCell ref="HYB88:HYB90"/>
    <mergeCell ref="HYC88:HYC90"/>
    <mergeCell ref="HYD88:HYD90"/>
    <mergeCell ref="HYE88:HYE90"/>
    <mergeCell ref="HXV88:HXV90"/>
    <mergeCell ref="HXW88:HXW90"/>
    <mergeCell ref="HXX88:HXX90"/>
    <mergeCell ref="HXY88:HXY90"/>
    <mergeCell ref="HXZ88:HXZ90"/>
    <mergeCell ref="HXQ88:HXQ90"/>
    <mergeCell ref="HXR88:HXR90"/>
    <mergeCell ref="HXS88:HXS90"/>
    <mergeCell ref="HXT88:HXT90"/>
    <mergeCell ref="HXU88:HXU90"/>
    <mergeCell ref="HXL88:HXL90"/>
    <mergeCell ref="HXM88:HXM90"/>
    <mergeCell ref="HXN88:HXN90"/>
    <mergeCell ref="HXO88:HXO90"/>
    <mergeCell ref="HXP88:HXP90"/>
    <mergeCell ref="HXG88:HXG90"/>
    <mergeCell ref="HXH88:HXH90"/>
    <mergeCell ref="HXI88:HXI90"/>
    <mergeCell ref="HXJ88:HXJ90"/>
    <mergeCell ref="HXK88:HXK90"/>
    <mergeCell ref="HXB88:HXB90"/>
    <mergeCell ref="HXC88:HXC90"/>
    <mergeCell ref="HXD88:HXD90"/>
    <mergeCell ref="HXE88:HXE90"/>
    <mergeCell ref="HXF88:HXF90"/>
    <mergeCell ref="HWW88:HWW90"/>
    <mergeCell ref="HWX88:HWX90"/>
    <mergeCell ref="HWY88:HWY90"/>
    <mergeCell ref="HWZ88:HWZ90"/>
    <mergeCell ref="HXA88:HXA90"/>
    <mergeCell ref="HWR88:HWR90"/>
    <mergeCell ref="HWS88:HWS90"/>
    <mergeCell ref="HWT88:HWT90"/>
    <mergeCell ref="HWU88:HWU90"/>
    <mergeCell ref="HWV88:HWV90"/>
    <mergeCell ref="HWM88:HWM90"/>
    <mergeCell ref="HWN88:HWN90"/>
    <mergeCell ref="HWO88:HWO90"/>
    <mergeCell ref="HWP88:HWP90"/>
    <mergeCell ref="HWQ88:HWQ90"/>
    <mergeCell ref="HWH88:HWH90"/>
    <mergeCell ref="HWI88:HWI90"/>
    <mergeCell ref="HWJ88:HWJ90"/>
    <mergeCell ref="HWK88:HWK90"/>
    <mergeCell ref="HWL88:HWL90"/>
    <mergeCell ref="HWC88:HWC90"/>
    <mergeCell ref="HWD88:HWD90"/>
    <mergeCell ref="HWE88:HWE90"/>
    <mergeCell ref="HWF88:HWF90"/>
    <mergeCell ref="HWG88:HWG90"/>
    <mergeCell ref="HVX88:HVX90"/>
    <mergeCell ref="HVY88:HVY90"/>
    <mergeCell ref="HVZ88:HVZ90"/>
    <mergeCell ref="HWA88:HWA90"/>
    <mergeCell ref="HWB88:HWB90"/>
    <mergeCell ref="HVS88:HVS90"/>
    <mergeCell ref="HVT88:HVT90"/>
    <mergeCell ref="HVU88:HVU90"/>
    <mergeCell ref="HVV88:HVV90"/>
    <mergeCell ref="HVW88:HVW90"/>
    <mergeCell ref="HVN88:HVN90"/>
    <mergeCell ref="HVO88:HVO90"/>
    <mergeCell ref="HVP88:HVP90"/>
    <mergeCell ref="HVQ88:HVQ90"/>
    <mergeCell ref="HVR88:HVR90"/>
    <mergeCell ref="HVI88:HVI90"/>
    <mergeCell ref="HVJ88:HVJ90"/>
    <mergeCell ref="HVK88:HVK90"/>
    <mergeCell ref="HVL88:HVL90"/>
    <mergeCell ref="HVM88:HVM90"/>
    <mergeCell ref="HVD88:HVD90"/>
    <mergeCell ref="HVE88:HVE90"/>
    <mergeCell ref="HVF88:HVF90"/>
    <mergeCell ref="HVG88:HVG90"/>
    <mergeCell ref="HVH88:HVH90"/>
    <mergeCell ref="HUY88:HUY90"/>
    <mergeCell ref="HUZ88:HUZ90"/>
    <mergeCell ref="HVA88:HVA90"/>
    <mergeCell ref="HVB88:HVB90"/>
    <mergeCell ref="HVC88:HVC90"/>
    <mergeCell ref="HUT88:HUT90"/>
    <mergeCell ref="HUU88:HUU90"/>
    <mergeCell ref="HUV88:HUV90"/>
    <mergeCell ref="HUW88:HUW90"/>
    <mergeCell ref="HUX88:HUX90"/>
    <mergeCell ref="HUO88:HUO90"/>
    <mergeCell ref="HUP88:HUP90"/>
    <mergeCell ref="HUQ88:HUQ90"/>
    <mergeCell ref="HUR88:HUR90"/>
    <mergeCell ref="HUS88:HUS90"/>
    <mergeCell ref="HUJ88:HUJ90"/>
    <mergeCell ref="HUK88:HUK90"/>
    <mergeCell ref="HUL88:HUL90"/>
    <mergeCell ref="HUM88:HUM90"/>
    <mergeCell ref="HUN88:HUN90"/>
    <mergeCell ref="HUE88:HUE90"/>
    <mergeCell ref="HUF88:HUF90"/>
    <mergeCell ref="HUG88:HUG90"/>
    <mergeCell ref="HUH88:HUH90"/>
    <mergeCell ref="HUI88:HUI90"/>
    <mergeCell ref="HTZ88:HTZ90"/>
    <mergeCell ref="HUA88:HUA90"/>
    <mergeCell ref="HUB88:HUB90"/>
    <mergeCell ref="HUC88:HUC90"/>
    <mergeCell ref="HUD88:HUD90"/>
    <mergeCell ref="HTU88:HTU90"/>
    <mergeCell ref="HTV88:HTV90"/>
    <mergeCell ref="HTW88:HTW90"/>
    <mergeCell ref="HTX88:HTX90"/>
    <mergeCell ref="HTY88:HTY90"/>
    <mergeCell ref="HTP88:HTP90"/>
    <mergeCell ref="HTQ88:HTQ90"/>
    <mergeCell ref="HTR88:HTR90"/>
    <mergeCell ref="HTS88:HTS90"/>
    <mergeCell ref="HTT88:HTT90"/>
    <mergeCell ref="HTK88:HTK90"/>
    <mergeCell ref="HTL88:HTL90"/>
    <mergeCell ref="HTM88:HTM90"/>
    <mergeCell ref="HTN88:HTN90"/>
    <mergeCell ref="HTO88:HTO90"/>
    <mergeCell ref="HTF88:HTF90"/>
    <mergeCell ref="HTG88:HTG90"/>
    <mergeCell ref="HTH88:HTH90"/>
    <mergeCell ref="HTI88:HTI90"/>
    <mergeCell ref="HTJ88:HTJ90"/>
    <mergeCell ref="HTA88:HTA90"/>
    <mergeCell ref="HTB88:HTB90"/>
    <mergeCell ref="HTC88:HTC90"/>
    <mergeCell ref="HTD88:HTD90"/>
    <mergeCell ref="HTE88:HTE90"/>
    <mergeCell ref="HSV88:HSV90"/>
    <mergeCell ref="HSW88:HSW90"/>
    <mergeCell ref="HSX88:HSX90"/>
    <mergeCell ref="HSY88:HSY90"/>
    <mergeCell ref="HSZ88:HSZ90"/>
    <mergeCell ref="HSQ88:HSQ90"/>
    <mergeCell ref="HSR88:HSR90"/>
    <mergeCell ref="HSS88:HSS90"/>
    <mergeCell ref="HST88:HST90"/>
    <mergeCell ref="HSU88:HSU90"/>
    <mergeCell ref="HSL88:HSL90"/>
    <mergeCell ref="HSM88:HSM90"/>
    <mergeCell ref="HSN88:HSN90"/>
    <mergeCell ref="HSO88:HSO90"/>
    <mergeCell ref="HSP88:HSP90"/>
    <mergeCell ref="HSG88:HSG90"/>
    <mergeCell ref="HSH88:HSH90"/>
    <mergeCell ref="HSI88:HSI90"/>
    <mergeCell ref="HSJ88:HSJ90"/>
    <mergeCell ref="HSK88:HSK90"/>
    <mergeCell ref="HSB88:HSB90"/>
    <mergeCell ref="HSC88:HSC90"/>
    <mergeCell ref="HSD88:HSD90"/>
    <mergeCell ref="HSE88:HSE90"/>
    <mergeCell ref="HSF88:HSF90"/>
    <mergeCell ref="HRW88:HRW90"/>
    <mergeCell ref="HRX88:HRX90"/>
    <mergeCell ref="HRY88:HRY90"/>
    <mergeCell ref="HRZ88:HRZ90"/>
    <mergeCell ref="HSA88:HSA90"/>
    <mergeCell ref="HRR88:HRR90"/>
    <mergeCell ref="HRS88:HRS90"/>
    <mergeCell ref="HRT88:HRT90"/>
    <mergeCell ref="HRU88:HRU90"/>
    <mergeCell ref="HRV88:HRV90"/>
    <mergeCell ref="HRM88:HRM90"/>
    <mergeCell ref="HRN88:HRN90"/>
    <mergeCell ref="HRO88:HRO90"/>
    <mergeCell ref="HRP88:HRP90"/>
    <mergeCell ref="HRQ88:HRQ90"/>
    <mergeCell ref="HRH88:HRH90"/>
    <mergeCell ref="HRI88:HRI90"/>
    <mergeCell ref="HRJ88:HRJ90"/>
    <mergeCell ref="HRK88:HRK90"/>
    <mergeCell ref="HRL88:HRL90"/>
    <mergeCell ref="HRC88:HRC90"/>
    <mergeCell ref="HRD88:HRD90"/>
    <mergeCell ref="HRE88:HRE90"/>
    <mergeCell ref="HRF88:HRF90"/>
    <mergeCell ref="HRG88:HRG90"/>
    <mergeCell ref="HQX88:HQX90"/>
    <mergeCell ref="HQY88:HQY90"/>
    <mergeCell ref="HQZ88:HQZ90"/>
    <mergeCell ref="HRA88:HRA90"/>
    <mergeCell ref="HRB88:HRB90"/>
    <mergeCell ref="HQS88:HQS90"/>
    <mergeCell ref="HQT88:HQT90"/>
    <mergeCell ref="HQU88:HQU90"/>
    <mergeCell ref="HQV88:HQV90"/>
    <mergeCell ref="HQW88:HQW90"/>
    <mergeCell ref="HQN88:HQN90"/>
    <mergeCell ref="HQO88:HQO90"/>
    <mergeCell ref="HQP88:HQP90"/>
    <mergeCell ref="HQQ88:HQQ90"/>
    <mergeCell ref="HQR88:HQR90"/>
    <mergeCell ref="HQI88:HQI90"/>
    <mergeCell ref="HQJ88:HQJ90"/>
    <mergeCell ref="HQK88:HQK90"/>
    <mergeCell ref="HQL88:HQL90"/>
    <mergeCell ref="HQM88:HQM90"/>
    <mergeCell ref="HQD88:HQD90"/>
    <mergeCell ref="HQE88:HQE90"/>
    <mergeCell ref="HQF88:HQF90"/>
    <mergeCell ref="HQG88:HQG90"/>
    <mergeCell ref="HQH88:HQH90"/>
    <mergeCell ref="HPY88:HPY90"/>
    <mergeCell ref="HPZ88:HPZ90"/>
    <mergeCell ref="HQA88:HQA90"/>
    <mergeCell ref="HQB88:HQB90"/>
    <mergeCell ref="HQC88:HQC90"/>
    <mergeCell ref="HPT88:HPT90"/>
    <mergeCell ref="HPU88:HPU90"/>
    <mergeCell ref="HPV88:HPV90"/>
    <mergeCell ref="HPW88:HPW90"/>
    <mergeCell ref="HPX88:HPX90"/>
    <mergeCell ref="HPO88:HPO90"/>
    <mergeCell ref="HPP88:HPP90"/>
    <mergeCell ref="HPQ88:HPQ90"/>
    <mergeCell ref="HPR88:HPR90"/>
    <mergeCell ref="HPS88:HPS90"/>
    <mergeCell ref="HPJ88:HPJ90"/>
    <mergeCell ref="HPK88:HPK90"/>
    <mergeCell ref="HPL88:HPL90"/>
    <mergeCell ref="HPM88:HPM90"/>
    <mergeCell ref="HPN88:HPN90"/>
    <mergeCell ref="HPE88:HPE90"/>
    <mergeCell ref="HPF88:HPF90"/>
    <mergeCell ref="HPG88:HPG90"/>
    <mergeCell ref="HPH88:HPH90"/>
    <mergeCell ref="HPI88:HPI90"/>
    <mergeCell ref="HOZ88:HOZ90"/>
    <mergeCell ref="HPA88:HPA90"/>
    <mergeCell ref="HPB88:HPB90"/>
    <mergeCell ref="HPC88:HPC90"/>
    <mergeCell ref="HPD88:HPD90"/>
    <mergeCell ref="HOU88:HOU90"/>
    <mergeCell ref="HOV88:HOV90"/>
    <mergeCell ref="HOW88:HOW90"/>
    <mergeCell ref="HOX88:HOX90"/>
    <mergeCell ref="HOY88:HOY90"/>
    <mergeCell ref="HOP88:HOP90"/>
    <mergeCell ref="HOQ88:HOQ90"/>
    <mergeCell ref="HOR88:HOR90"/>
    <mergeCell ref="HOS88:HOS90"/>
    <mergeCell ref="HOT88:HOT90"/>
    <mergeCell ref="HOK88:HOK90"/>
    <mergeCell ref="HOL88:HOL90"/>
    <mergeCell ref="HOM88:HOM90"/>
    <mergeCell ref="HON88:HON90"/>
    <mergeCell ref="HOO88:HOO90"/>
    <mergeCell ref="HOF88:HOF90"/>
    <mergeCell ref="HOG88:HOG90"/>
    <mergeCell ref="HOH88:HOH90"/>
    <mergeCell ref="HOI88:HOI90"/>
    <mergeCell ref="HOJ88:HOJ90"/>
    <mergeCell ref="HOA88:HOA90"/>
    <mergeCell ref="HOB88:HOB90"/>
    <mergeCell ref="HOC88:HOC90"/>
    <mergeCell ref="HOD88:HOD90"/>
    <mergeCell ref="HOE88:HOE90"/>
    <mergeCell ref="HNV88:HNV90"/>
    <mergeCell ref="HNW88:HNW90"/>
    <mergeCell ref="HNX88:HNX90"/>
    <mergeCell ref="HNY88:HNY90"/>
    <mergeCell ref="HNZ88:HNZ90"/>
    <mergeCell ref="HNQ88:HNQ90"/>
    <mergeCell ref="HNR88:HNR90"/>
    <mergeCell ref="HNS88:HNS90"/>
    <mergeCell ref="HNT88:HNT90"/>
    <mergeCell ref="HNU88:HNU90"/>
    <mergeCell ref="HNL88:HNL90"/>
    <mergeCell ref="HNM88:HNM90"/>
    <mergeCell ref="HNN88:HNN90"/>
    <mergeCell ref="HNO88:HNO90"/>
    <mergeCell ref="HNP88:HNP90"/>
    <mergeCell ref="HNG88:HNG90"/>
    <mergeCell ref="HNH88:HNH90"/>
    <mergeCell ref="HNI88:HNI90"/>
    <mergeCell ref="HNJ88:HNJ90"/>
    <mergeCell ref="HNK88:HNK90"/>
    <mergeCell ref="HNB88:HNB90"/>
    <mergeCell ref="HNC88:HNC90"/>
    <mergeCell ref="HND88:HND90"/>
    <mergeCell ref="HNE88:HNE90"/>
    <mergeCell ref="HNF88:HNF90"/>
    <mergeCell ref="HMW88:HMW90"/>
    <mergeCell ref="HMX88:HMX90"/>
    <mergeCell ref="HMY88:HMY90"/>
    <mergeCell ref="HMZ88:HMZ90"/>
    <mergeCell ref="HNA88:HNA90"/>
    <mergeCell ref="HMR88:HMR90"/>
    <mergeCell ref="HMS88:HMS90"/>
    <mergeCell ref="HMT88:HMT90"/>
    <mergeCell ref="HMU88:HMU90"/>
    <mergeCell ref="HMV88:HMV90"/>
    <mergeCell ref="HMM88:HMM90"/>
    <mergeCell ref="HMN88:HMN90"/>
    <mergeCell ref="HMO88:HMO90"/>
    <mergeCell ref="HMP88:HMP90"/>
    <mergeCell ref="HMQ88:HMQ90"/>
    <mergeCell ref="HMH88:HMH90"/>
    <mergeCell ref="HMI88:HMI90"/>
    <mergeCell ref="HMJ88:HMJ90"/>
    <mergeCell ref="HMK88:HMK90"/>
    <mergeCell ref="HML88:HML90"/>
    <mergeCell ref="HMC88:HMC90"/>
    <mergeCell ref="HMD88:HMD90"/>
    <mergeCell ref="HME88:HME90"/>
    <mergeCell ref="HMF88:HMF90"/>
    <mergeCell ref="HMG88:HMG90"/>
    <mergeCell ref="HLX88:HLX90"/>
    <mergeCell ref="HLY88:HLY90"/>
    <mergeCell ref="HLZ88:HLZ90"/>
    <mergeCell ref="HMA88:HMA90"/>
    <mergeCell ref="HMB88:HMB90"/>
    <mergeCell ref="HLS88:HLS90"/>
    <mergeCell ref="HLT88:HLT90"/>
    <mergeCell ref="HLU88:HLU90"/>
    <mergeCell ref="HLV88:HLV90"/>
    <mergeCell ref="HLW88:HLW90"/>
    <mergeCell ref="HLN88:HLN90"/>
    <mergeCell ref="HLO88:HLO90"/>
    <mergeCell ref="HLP88:HLP90"/>
    <mergeCell ref="HLQ88:HLQ90"/>
    <mergeCell ref="HLR88:HLR90"/>
    <mergeCell ref="HLI88:HLI90"/>
    <mergeCell ref="HLJ88:HLJ90"/>
    <mergeCell ref="HLK88:HLK90"/>
    <mergeCell ref="HLL88:HLL90"/>
    <mergeCell ref="HLM88:HLM90"/>
    <mergeCell ref="HLD88:HLD90"/>
    <mergeCell ref="HLE88:HLE90"/>
    <mergeCell ref="HLF88:HLF90"/>
    <mergeCell ref="HLG88:HLG90"/>
    <mergeCell ref="HLH88:HLH90"/>
    <mergeCell ref="HKY88:HKY90"/>
    <mergeCell ref="HKZ88:HKZ90"/>
    <mergeCell ref="HLA88:HLA90"/>
    <mergeCell ref="HLB88:HLB90"/>
    <mergeCell ref="HLC88:HLC90"/>
    <mergeCell ref="HKT88:HKT90"/>
    <mergeCell ref="HKU88:HKU90"/>
    <mergeCell ref="HKV88:HKV90"/>
    <mergeCell ref="HKW88:HKW90"/>
    <mergeCell ref="HKX88:HKX90"/>
    <mergeCell ref="HKO88:HKO90"/>
    <mergeCell ref="HKP88:HKP90"/>
    <mergeCell ref="HKQ88:HKQ90"/>
    <mergeCell ref="HKR88:HKR90"/>
    <mergeCell ref="HKS88:HKS90"/>
    <mergeCell ref="HKJ88:HKJ90"/>
    <mergeCell ref="HKK88:HKK90"/>
    <mergeCell ref="HKL88:HKL90"/>
    <mergeCell ref="HKM88:HKM90"/>
    <mergeCell ref="HKN88:HKN90"/>
    <mergeCell ref="HKE88:HKE90"/>
    <mergeCell ref="HKF88:HKF90"/>
    <mergeCell ref="HKG88:HKG90"/>
    <mergeCell ref="HKH88:HKH90"/>
    <mergeCell ref="HKI88:HKI90"/>
    <mergeCell ref="HJZ88:HJZ90"/>
    <mergeCell ref="HKA88:HKA90"/>
    <mergeCell ref="HKB88:HKB90"/>
    <mergeCell ref="HKC88:HKC90"/>
    <mergeCell ref="HKD88:HKD90"/>
    <mergeCell ref="HJU88:HJU90"/>
    <mergeCell ref="HJV88:HJV90"/>
    <mergeCell ref="HJW88:HJW90"/>
    <mergeCell ref="HJX88:HJX90"/>
    <mergeCell ref="HJY88:HJY90"/>
    <mergeCell ref="HJP88:HJP90"/>
    <mergeCell ref="HJQ88:HJQ90"/>
    <mergeCell ref="HJR88:HJR90"/>
    <mergeCell ref="HJS88:HJS90"/>
    <mergeCell ref="HJT88:HJT90"/>
    <mergeCell ref="HJK88:HJK90"/>
    <mergeCell ref="HJL88:HJL90"/>
    <mergeCell ref="HJM88:HJM90"/>
    <mergeCell ref="HJN88:HJN90"/>
    <mergeCell ref="HJO88:HJO90"/>
    <mergeCell ref="HJF88:HJF90"/>
    <mergeCell ref="HJG88:HJG90"/>
    <mergeCell ref="HJH88:HJH90"/>
    <mergeCell ref="HJI88:HJI90"/>
    <mergeCell ref="HJJ88:HJJ90"/>
    <mergeCell ref="HJA88:HJA90"/>
    <mergeCell ref="HJB88:HJB90"/>
    <mergeCell ref="HJC88:HJC90"/>
    <mergeCell ref="HJD88:HJD90"/>
    <mergeCell ref="HJE88:HJE90"/>
    <mergeCell ref="HIV88:HIV90"/>
    <mergeCell ref="HIW88:HIW90"/>
    <mergeCell ref="HIX88:HIX90"/>
    <mergeCell ref="HIY88:HIY90"/>
    <mergeCell ref="HIZ88:HIZ90"/>
    <mergeCell ref="HIQ88:HIQ90"/>
    <mergeCell ref="HIR88:HIR90"/>
    <mergeCell ref="HIS88:HIS90"/>
    <mergeCell ref="HIT88:HIT90"/>
    <mergeCell ref="HIU88:HIU90"/>
    <mergeCell ref="HIL88:HIL90"/>
    <mergeCell ref="HIM88:HIM90"/>
    <mergeCell ref="HIN88:HIN90"/>
    <mergeCell ref="HIO88:HIO90"/>
    <mergeCell ref="HIP88:HIP90"/>
    <mergeCell ref="HIG88:HIG90"/>
    <mergeCell ref="HIH88:HIH90"/>
    <mergeCell ref="HII88:HII90"/>
    <mergeCell ref="HIJ88:HIJ90"/>
    <mergeCell ref="HIK88:HIK90"/>
    <mergeCell ref="HIB88:HIB90"/>
    <mergeCell ref="HIC88:HIC90"/>
    <mergeCell ref="HID88:HID90"/>
    <mergeCell ref="HIE88:HIE90"/>
    <mergeCell ref="HIF88:HIF90"/>
    <mergeCell ref="HHW88:HHW90"/>
    <mergeCell ref="HHX88:HHX90"/>
    <mergeCell ref="HHY88:HHY90"/>
    <mergeCell ref="HHZ88:HHZ90"/>
    <mergeCell ref="HIA88:HIA90"/>
    <mergeCell ref="HHR88:HHR90"/>
    <mergeCell ref="HHS88:HHS90"/>
    <mergeCell ref="HHT88:HHT90"/>
    <mergeCell ref="HHU88:HHU90"/>
    <mergeCell ref="HHV88:HHV90"/>
    <mergeCell ref="HHM88:HHM90"/>
    <mergeCell ref="HHN88:HHN90"/>
    <mergeCell ref="HHO88:HHO90"/>
    <mergeCell ref="HHP88:HHP90"/>
    <mergeCell ref="HHQ88:HHQ90"/>
    <mergeCell ref="HHH88:HHH90"/>
    <mergeCell ref="HHI88:HHI90"/>
    <mergeCell ref="HHJ88:HHJ90"/>
    <mergeCell ref="HHK88:HHK90"/>
    <mergeCell ref="HHL88:HHL90"/>
    <mergeCell ref="HHC88:HHC90"/>
    <mergeCell ref="HHD88:HHD90"/>
    <mergeCell ref="HHE88:HHE90"/>
    <mergeCell ref="HHF88:HHF90"/>
    <mergeCell ref="HHG88:HHG90"/>
    <mergeCell ref="HGX88:HGX90"/>
    <mergeCell ref="HGY88:HGY90"/>
    <mergeCell ref="HGZ88:HGZ90"/>
    <mergeCell ref="HHA88:HHA90"/>
    <mergeCell ref="HHB88:HHB90"/>
    <mergeCell ref="HGS88:HGS90"/>
    <mergeCell ref="HGT88:HGT90"/>
    <mergeCell ref="HGU88:HGU90"/>
    <mergeCell ref="HGV88:HGV90"/>
    <mergeCell ref="HGW88:HGW90"/>
    <mergeCell ref="HGN88:HGN90"/>
    <mergeCell ref="HGO88:HGO90"/>
    <mergeCell ref="HGP88:HGP90"/>
    <mergeCell ref="HGQ88:HGQ90"/>
    <mergeCell ref="HGR88:HGR90"/>
    <mergeCell ref="HGI88:HGI90"/>
    <mergeCell ref="HGJ88:HGJ90"/>
    <mergeCell ref="HGK88:HGK90"/>
    <mergeCell ref="HGL88:HGL90"/>
    <mergeCell ref="HGM88:HGM90"/>
    <mergeCell ref="HGD88:HGD90"/>
    <mergeCell ref="HGE88:HGE90"/>
    <mergeCell ref="HGF88:HGF90"/>
    <mergeCell ref="HGG88:HGG90"/>
    <mergeCell ref="HGH88:HGH90"/>
    <mergeCell ref="HFY88:HFY90"/>
    <mergeCell ref="HFZ88:HFZ90"/>
    <mergeCell ref="HGA88:HGA90"/>
    <mergeCell ref="HGB88:HGB90"/>
    <mergeCell ref="HGC88:HGC90"/>
    <mergeCell ref="HFT88:HFT90"/>
    <mergeCell ref="HFU88:HFU90"/>
    <mergeCell ref="HFV88:HFV90"/>
    <mergeCell ref="HFW88:HFW90"/>
    <mergeCell ref="HFX88:HFX90"/>
    <mergeCell ref="HFO88:HFO90"/>
    <mergeCell ref="HFP88:HFP90"/>
    <mergeCell ref="HFQ88:HFQ90"/>
    <mergeCell ref="HFR88:HFR90"/>
    <mergeCell ref="HFS88:HFS90"/>
    <mergeCell ref="HFJ88:HFJ90"/>
    <mergeCell ref="HFK88:HFK90"/>
    <mergeCell ref="HFL88:HFL90"/>
    <mergeCell ref="HFM88:HFM90"/>
    <mergeCell ref="HFN88:HFN90"/>
    <mergeCell ref="HFE88:HFE90"/>
    <mergeCell ref="HFF88:HFF90"/>
    <mergeCell ref="HFG88:HFG90"/>
    <mergeCell ref="HFH88:HFH90"/>
    <mergeCell ref="HFI88:HFI90"/>
    <mergeCell ref="HEZ88:HEZ90"/>
    <mergeCell ref="HFA88:HFA90"/>
    <mergeCell ref="HFB88:HFB90"/>
    <mergeCell ref="HFC88:HFC90"/>
    <mergeCell ref="HFD88:HFD90"/>
    <mergeCell ref="HEU88:HEU90"/>
    <mergeCell ref="HEV88:HEV90"/>
    <mergeCell ref="HEW88:HEW90"/>
    <mergeCell ref="HEX88:HEX90"/>
    <mergeCell ref="HEY88:HEY90"/>
    <mergeCell ref="HEP88:HEP90"/>
    <mergeCell ref="HEQ88:HEQ90"/>
    <mergeCell ref="HER88:HER90"/>
    <mergeCell ref="HES88:HES90"/>
    <mergeCell ref="HET88:HET90"/>
    <mergeCell ref="HEK88:HEK90"/>
    <mergeCell ref="HEL88:HEL90"/>
    <mergeCell ref="HEM88:HEM90"/>
    <mergeCell ref="HEN88:HEN90"/>
    <mergeCell ref="HEO88:HEO90"/>
    <mergeCell ref="HEF88:HEF90"/>
    <mergeCell ref="HEG88:HEG90"/>
    <mergeCell ref="HEH88:HEH90"/>
    <mergeCell ref="HEI88:HEI90"/>
    <mergeCell ref="HEJ88:HEJ90"/>
    <mergeCell ref="HEA88:HEA90"/>
    <mergeCell ref="HEB88:HEB90"/>
    <mergeCell ref="HEC88:HEC90"/>
    <mergeCell ref="HED88:HED90"/>
    <mergeCell ref="HEE88:HEE90"/>
    <mergeCell ref="HDV88:HDV90"/>
    <mergeCell ref="HDW88:HDW90"/>
    <mergeCell ref="HDX88:HDX90"/>
    <mergeCell ref="HDY88:HDY90"/>
    <mergeCell ref="HDZ88:HDZ90"/>
    <mergeCell ref="HDQ88:HDQ90"/>
    <mergeCell ref="HDR88:HDR90"/>
    <mergeCell ref="HDS88:HDS90"/>
    <mergeCell ref="HDT88:HDT90"/>
    <mergeCell ref="HDU88:HDU90"/>
    <mergeCell ref="HDL88:HDL90"/>
    <mergeCell ref="HDM88:HDM90"/>
    <mergeCell ref="HDN88:HDN90"/>
    <mergeCell ref="HDO88:HDO90"/>
    <mergeCell ref="HDP88:HDP90"/>
    <mergeCell ref="HDG88:HDG90"/>
    <mergeCell ref="HDH88:HDH90"/>
    <mergeCell ref="HDI88:HDI90"/>
    <mergeCell ref="HDJ88:HDJ90"/>
    <mergeCell ref="HDK88:HDK90"/>
    <mergeCell ref="HDB88:HDB90"/>
    <mergeCell ref="HDC88:HDC90"/>
    <mergeCell ref="HDD88:HDD90"/>
    <mergeCell ref="HDE88:HDE90"/>
    <mergeCell ref="HDF88:HDF90"/>
    <mergeCell ref="HCW88:HCW90"/>
    <mergeCell ref="HCX88:HCX90"/>
    <mergeCell ref="HCY88:HCY90"/>
    <mergeCell ref="HCZ88:HCZ90"/>
    <mergeCell ref="HDA88:HDA90"/>
    <mergeCell ref="HCR88:HCR90"/>
    <mergeCell ref="HCS88:HCS90"/>
    <mergeCell ref="HCT88:HCT90"/>
    <mergeCell ref="HCU88:HCU90"/>
    <mergeCell ref="HCV88:HCV90"/>
    <mergeCell ref="HCM88:HCM90"/>
    <mergeCell ref="HCN88:HCN90"/>
    <mergeCell ref="HCO88:HCO90"/>
    <mergeCell ref="HCP88:HCP90"/>
    <mergeCell ref="HCQ88:HCQ90"/>
    <mergeCell ref="HCH88:HCH90"/>
    <mergeCell ref="HCI88:HCI90"/>
    <mergeCell ref="HCJ88:HCJ90"/>
    <mergeCell ref="HCK88:HCK90"/>
    <mergeCell ref="HCL88:HCL90"/>
    <mergeCell ref="HCC88:HCC90"/>
    <mergeCell ref="HCD88:HCD90"/>
    <mergeCell ref="HCE88:HCE90"/>
    <mergeCell ref="HCF88:HCF90"/>
    <mergeCell ref="HCG88:HCG90"/>
    <mergeCell ref="HBX88:HBX90"/>
    <mergeCell ref="HBY88:HBY90"/>
    <mergeCell ref="HBZ88:HBZ90"/>
    <mergeCell ref="HCA88:HCA90"/>
    <mergeCell ref="HCB88:HCB90"/>
    <mergeCell ref="HBS88:HBS90"/>
    <mergeCell ref="HBT88:HBT90"/>
    <mergeCell ref="HBU88:HBU90"/>
    <mergeCell ref="HBV88:HBV90"/>
    <mergeCell ref="HBW88:HBW90"/>
    <mergeCell ref="HBN88:HBN90"/>
    <mergeCell ref="HBO88:HBO90"/>
    <mergeCell ref="HBP88:HBP90"/>
    <mergeCell ref="HBQ88:HBQ90"/>
    <mergeCell ref="HBR88:HBR90"/>
    <mergeCell ref="HBI88:HBI90"/>
    <mergeCell ref="HBJ88:HBJ90"/>
    <mergeCell ref="HBK88:HBK90"/>
    <mergeCell ref="HBL88:HBL90"/>
    <mergeCell ref="HBM88:HBM90"/>
    <mergeCell ref="HBD88:HBD90"/>
    <mergeCell ref="HBE88:HBE90"/>
    <mergeCell ref="HBF88:HBF90"/>
    <mergeCell ref="HBG88:HBG90"/>
    <mergeCell ref="HBH88:HBH90"/>
    <mergeCell ref="HAY88:HAY90"/>
    <mergeCell ref="HAZ88:HAZ90"/>
    <mergeCell ref="HBA88:HBA90"/>
    <mergeCell ref="HBB88:HBB90"/>
    <mergeCell ref="HBC88:HBC90"/>
    <mergeCell ref="HAT88:HAT90"/>
    <mergeCell ref="HAU88:HAU90"/>
    <mergeCell ref="HAV88:HAV90"/>
    <mergeCell ref="HAW88:HAW90"/>
    <mergeCell ref="HAX88:HAX90"/>
    <mergeCell ref="HAO88:HAO90"/>
    <mergeCell ref="HAP88:HAP90"/>
    <mergeCell ref="HAQ88:HAQ90"/>
    <mergeCell ref="HAR88:HAR90"/>
    <mergeCell ref="HAS88:HAS90"/>
    <mergeCell ref="HAJ88:HAJ90"/>
    <mergeCell ref="HAK88:HAK90"/>
    <mergeCell ref="HAL88:HAL90"/>
    <mergeCell ref="HAM88:HAM90"/>
    <mergeCell ref="HAN88:HAN90"/>
    <mergeCell ref="HAE88:HAE90"/>
    <mergeCell ref="HAF88:HAF90"/>
    <mergeCell ref="HAG88:HAG90"/>
    <mergeCell ref="HAH88:HAH90"/>
    <mergeCell ref="HAI88:HAI90"/>
    <mergeCell ref="GZZ88:GZZ90"/>
    <mergeCell ref="HAA88:HAA90"/>
    <mergeCell ref="HAB88:HAB90"/>
    <mergeCell ref="HAC88:HAC90"/>
    <mergeCell ref="HAD88:HAD90"/>
    <mergeCell ref="GZU88:GZU90"/>
    <mergeCell ref="GZV88:GZV90"/>
    <mergeCell ref="GZW88:GZW90"/>
    <mergeCell ref="GZX88:GZX90"/>
    <mergeCell ref="GZY88:GZY90"/>
    <mergeCell ref="GZP88:GZP90"/>
    <mergeCell ref="GZQ88:GZQ90"/>
    <mergeCell ref="GZR88:GZR90"/>
    <mergeCell ref="GZS88:GZS90"/>
    <mergeCell ref="GZT88:GZT90"/>
    <mergeCell ref="GZK88:GZK90"/>
    <mergeCell ref="GZL88:GZL90"/>
    <mergeCell ref="GZM88:GZM90"/>
    <mergeCell ref="GZN88:GZN90"/>
    <mergeCell ref="GZO88:GZO90"/>
    <mergeCell ref="GZF88:GZF90"/>
    <mergeCell ref="GZG88:GZG90"/>
    <mergeCell ref="GZH88:GZH90"/>
    <mergeCell ref="GZI88:GZI90"/>
    <mergeCell ref="GZJ88:GZJ90"/>
    <mergeCell ref="GZA88:GZA90"/>
    <mergeCell ref="GZB88:GZB90"/>
    <mergeCell ref="GZC88:GZC90"/>
    <mergeCell ref="GZD88:GZD90"/>
    <mergeCell ref="GZE88:GZE90"/>
    <mergeCell ref="GYV88:GYV90"/>
    <mergeCell ref="GYW88:GYW90"/>
    <mergeCell ref="GYX88:GYX90"/>
    <mergeCell ref="GYY88:GYY90"/>
    <mergeCell ref="GYZ88:GYZ90"/>
    <mergeCell ref="GYQ88:GYQ90"/>
    <mergeCell ref="GYR88:GYR90"/>
    <mergeCell ref="GYS88:GYS90"/>
    <mergeCell ref="GYT88:GYT90"/>
    <mergeCell ref="GYU88:GYU90"/>
    <mergeCell ref="GYL88:GYL90"/>
    <mergeCell ref="GYM88:GYM90"/>
    <mergeCell ref="GYN88:GYN90"/>
    <mergeCell ref="GYO88:GYO90"/>
    <mergeCell ref="GYP88:GYP90"/>
    <mergeCell ref="GYG88:GYG90"/>
    <mergeCell ref="GYH88:GYH90"/>
    <mergeCell ref="GYI88:GYI90"/>
    <mergeCell ref="GYJ88:GYJ90"/>
    <mergeCell ref="GYK88:GYK90"/>
    <mergeCell ref="GYB88:GYB90"/>
    <mergeCell ref="GYC88:GYC90"/>
    <mergeCell ref="GYD88:GYD90"/>
    <mergeCell ref="GYE88:GYE90"/>
    <mergeCell ref="GYF88:GYF90"/>
    <mergeCell ref="GXW88:GXW90"/>
    <mergeCell ref="GXX88:GXX90"/>
    <mergeCell ref="GXY88:GXY90"/>
    <mergeCell ref="GXZ88:GXZ90"/>
    <mergeCell ref="GYA88:GYA90"/>
    <mergeCell ref="GXR88:GXR90"/>
    <mergeCell ref="GXS88:GXS90"/>
    <mergeCell ref="GXT88:GXT90"/>
    <mergeCell ref="GXU88:GXU90"/>
    <mergeCell ref="GXV88:GXV90"/>
    <mergeCell ref="GXM88:GXM90"/>
    <mergeCell ref="GXN88:GXN90"/>
    <mergeCell ref="GXO88:GXO90"/>
    <mergeCell ref="GXP88:GXP90"/>
    <mergeCell ref="GXQ88:GXQ90"/>
    <mergeCell ref="GXH88:GXH90"/>
    <mergeCell ref="GXI88:GXI90"/>
    <mergeCell ref="GXJ88:GXJ90"/>
    <mergeCell ref="GXK88:GXK90"/>
    <mergeCell ref="GXL88:GXL90"/>
    <mergeCell ref="GXC88:GXC90"/>
    <mergeCell ref="GXD88:GXD90"/>
    <mergeCell ref="GXE88:GXE90"/>
    <mergeCell ref="GXF88:GXF90"/>
    <mergeCell ref="GXG88:GXG90"/>
    <mergeCell ref="GWX88:GWX90"/>
    <mergeCell ref="GWY88:GWY90"/>
    <mergeCell ref="GWZ88:GWZ90"/>
    <mergeCell ref="GXA88:GXA90"/>
    <mergeCell ref="GXB88:GXB90"/>
    <mergeCell ref="GWS88:GWS90"/>
    <mergeCell ref="GWT88:GWT90"/>
    <mergeCell ref="GWU88:GWU90"/>
    <mergeCell ref="GWV88:GWV90"/>
    <mergeCell ref="GWW88:GWW90"/>
    <mergeCell ref="GWN88:GWN90"/>
    <mergeCell ref="GWO88:GWO90"/>
    <mergeCell ref="GWP88:GWP90"/>
    <mergeCell ref="GWQ88:GWQ90"/>
    <mergeCell ref="GWR88:GWR90"/>
    <mergeCell ref="GWI88:GWI90"/>
    <mergeCell ref="GWJ88:GWJ90"/>
    <mergeCell ref="GWK88:GWK90"/>
    <mergeCell ref="GWL88:GWL90"/>
    <mergeCell ref="GWM88:GWM90"/>
    <mergeCell ref="GWD88:GWD90"/>
    <mergeCell ref="GWE88:GWE90"/>
    <mergeCell ref="GWF88:GWF90"/>
    <mergeCell ref="GWG88:GWG90"/>
    <mergeCell ref="GWH88:GWH90"/>
    <mergeCell ref="GVY88:GVY90"/>
    <mergeCell ref="GVZ88:GVZ90"/>
    <mergeCell ref="GWA88:GWA90"/>
    <mergeCell ref="GWB88:GWB90"/>
    <mergeCell ref="GWC88:GWC90"/>
    <mergeCell ref="GVT88:GVT90"/>
    <mergeCell ref="GVU88:GVU90"/>
    <mergeCell ref="GVV88:GVV90"/>
    <mergeCell ref="GVW88:GVW90"/>
    <mergeCell ref="GVX88:GVX90"/>
    <mergeCell ref="GVO88:GVO90"/>
    <mergeCell ref="GVP88:GVP90"/>
    <mergeCell ref="GVQ88:GVQ90"/>
    <mergeCell ref="GVR88:GVR90"/>
    <mergeCell ref="GVS88:GVS90"/>
    <mergeCell ref="GVJ88:GVJ90"/>
    <mergeCell ref="GVK88:GVK90"/>
    <mergeCell ref="GVL88:GVL90"/>
    <mergeCell ref="GVM88:GVM90"/>
    <mergeCell ref="GVN88:GVN90"/>
    <mergeCell ref="GVE88:GVE90"/>
    <mergeCell ref="GVF88:GVF90"/>
    <mergeCell ref="GVG88:GVG90"/>
    <mergeCell ref="GVH88:GVH90"/>
    <mergeCell ref="GVI88:GVI90"/>
    <mergeCell ref="GUZ88:GUZ90"/>
    <mergeCell ref="GVA88:GVA90"/>
    <mergeCell ref="GVB88:GVB90"/>
    <mergeCell ref="GVC88:GVC90"/>
    <mergeCell ref="GVD88:GVD90"/>
    <mergeCell ref="GUU88:GUU90"/>
    <mergeCell ref="GUV88:GUV90"/>
    <mergeCell ref="GUW88:GUW90"/>
    <mergeCell ref="GUX88:GUX90"/>
    <mergeCell ref="GUY88:GUY90"/>
    <mergeCell ref="GUP88:GUP90"/>
    <mergeCell ref="GUQ88:GUQ90"/>
    <mergeCell ref="GUR88:GUR90"/>
    <mergeCell ref="GUS88:GUS90"/>
    <mergeCell ref="GUT88:GUT90"/>
    <mergeCell ref="GUK88:GUK90"/>
    <mergeCell ref="GUL88:GUL90"/>
    <mergeCell ref="GUM88:GUM90"/>
    <mergeCell ref="GUN88:GUN90"/>
    <mergeCell ref="GUO88:GUO90"/>
    <mergeCell ref="GUF88:GUF90"/>
    <mergeCell ref="GUG88:GUG90"/>
    <mergeCell ref="GUH88:GUH90"/>
    <mergeCell ref="GUI88:GUI90"/>
    <mergeCell ref="GUJ88:GUJ90"/>
    <mergeCell ref="GUA88:GUA90"/>
    <mergeCell ref="GUB88:GUB90"/>
    <mergeCell ref="GUC88:GUC90"/>
    <mergeCell ref="GUD88:GUD90"/>
    <mergeCell ref="GUE88:GUE90"/>
    <mergeCell ref="GTV88:GTV90"/>
    <mergeCell ref="GTW88:GTW90"/>
    <mergeCell ref="GTX88:GTX90"/>
    <mergeCell ref="GTY88:GTY90"/>
    <mergeCell ref="GTZ88:GTZ90"/>
    <mergeCell ref="GTQ88:GTQ90"/>
    <mergeCell ref="GTR88:GTR90"/>
    <mergeCell ref="GTS88:GTS90"/>
    <mergeCell ref="GTT88:GTT90"/>
    <mergeCell ref="GTU88:GTU90"/>
    <mergeCell ref="GTL88:GTL90"/>
    <mergeCell ref="GTM88:GTM90"/>
    <mergeCell ref="GTN88:GTN90"/>
    <mergeCell ref="GTO88:GTO90"/>
    <mergeCell ref="GTP88:GTP90"/>
    <mergeCell ref="GTG88:GTG90"/>
    <mergeCell ref="GTH88:GTH90"/>
    <mergeCell ref="GTI88:GTI90"/>
    <mergeCell ref="GTJ88:GTJ90"/>
    <mergeCell ref="GTK88:GTK90"/>
    <mergeCell ref="GTB88:GTB90"/>
    <mergeCell ref="GTC88:GTC90"/>
    <mergeCell ref="GTD88:GTD90"/>
    <mergeCell ref="GTE88:GTE90"/>
    <mergeCell ref="GTF88:GTF90"/>
    <mergeCell ref="GSW88:GSW90"/>
    <mergeCell ref="GSX88:GSX90"/>
    <mergeCell ref="GSY88:GSY90"/>
    <mergeCell ref="GSZ88:GSZ90"/>
    <mergeCell ref="GTA88:GTA90"/>
    <mergeCell ref="GSR88:GSR90"/>
    <mergeCell ref="GSS88:GSS90"/>
    <mergeCell ref="GST88:GST90"/>
    <mergeCell ref="GSU88:GSU90"/>
    <mergeCell ref="GSV88:GSV90"/>
    <mergeCell ref="GSM88:GSM90"/>
    <mergeCell ref="GSN88:GSN90"/>
    <mergeCell ref="GSO88:GSO90"/>
    <mergeCell ref="GSP88:GSP90"/>
    <mergeCell ref="GSQ88:GSQ90"/>
    <mergeCell ref="GSH88:GSH90"/>
    <mergeCell ref="GSI88:GSI90"/>
    <mergeCell ref="GSJ88:GSJ90"/>
    <mergeCell ref="GSK88:GSK90"/>
    <mergeCell ref="GSL88:GSL90"/>
    <mergeCell ref="GSC88:GSC90"/>
    <mergeCell ref="GSD88:GSD90"/>
    <mergeCell ref="GSE88:GSE90"/>
    <mergeCell ref="GSF88:GSF90"/>
    <mergeCell ref="GSG88:GSG90"/>
    <mergeCell ref="GRX88:GRX90"/>
    <mergeCell ref="GRY88:GRY90"/>
    <mergeCell ref="GRZ88:GRZ90"/>
    <mergeCell ref="GSA88:GSA90"/>
    <mergeCell ref="GSB88:GSB90"/>
    <mergeCell ref="GRS88:GRS90"/>
    <mergeCell ref="GRT88:GRT90"/>
    <mergeCell ref="GRU88:GRU90"/>
    <mergeCell ref="GRV88:GRV90"/>
    <mergeCell ref="GRW88:GRW90"/>
    <mergeCell ref="GRN88:GRN90"/>
    <mergeCell ref="GRO88:GRO90"/>
    <mergeCell ref="GRP88:GRP90"/>
    <mergeCell ref="GRQ88:GRQ90"/>
    <mergeCell ref="GRR88:GRR90"/>
    <mergeCell ref="GRI88:GRI90"/>
    <mergeCell ref="GRJ88:GRJ90"/>
    <mergeCell ref="GRK88:GRK90"/>
    <mergeCell ref="GRL88:GRL90"/>
    <mergeCell ref="GRM88:GRM90"/>
    <mergeCell ref="GRD88:GRD90"/>
    <mergeCell ref="GRE88:GRE90"/>
    <mergeCell ref="GRF88:GRF90"/>
    <mergeCell ref="GRG88:GRG90"/>
    <mergeCell ref="GRH88:GRH90"/>
    <mergeCell ref="GQY88:GQY90"/>
    <mergeCell ref="GQZ88:GQZ90"/>
    <mergeCell ref="GRA88:GRA90"/>
    <mergeCell ref="GRB88:GRB90"/>
    <mergeCell ref="GRC88:GRC90"/>
    <mergeCell ref="GQT88:GQT90"/>
    <mergeCell ref="GQU88:GQU90"/>
    <mergeCell ref="GQV88:GQV90"/>
    <mergeCell ref="GQW88:GQW90"/>
    <mergeCell ref="GQX88:GQX90"/>
    <mergeCell ref="GQO88:GQO90"/>
    <mergeCell ref="GQP88:GQP90"/>
    <mergeCell ref="GQQ88:GQQ90"/>
    <mergeCell ref="GQR88:GQR90"/>
    <mergeCell ref="GQS88:GQS90"/>
    <mergeCell ref="GQJ88:GQJ90"/>
    <mergeCell ref="GQK88:GQK90"/>
    <mergeCell ref="GQL88:GQL90"/>
    <mergeCell ref="GQM88:GQM90"/>
    <mergeCell ref="GQN88:GQN90"/>
    <mergeCell ref="GQE88:GQE90"/>
    <mergeCell ref="GQF88:GQF90"/>
    <mergeCell ref="GQG88:GQG90"/>
    <mergeCell ref="GQH88:GQH90"/>
    <mergeCell ref="GQI88:GQI90"/>
    <mergeCell ref="GPZ88:GPZ90"/>
    <mergeCell ref="GQA88:GQA90"/>
    <mergeCell ref="GQB88:GQB90"/>
    <mergeCell ref="GQC88:GQC90"/>
    <mergeCell ref="GQD88:GQD90"/>
    <mergeCell ref="GPU88:GPU90"/>
    <mergeCell ref="GPV88:GPV90"/>
    <mergeCell ref="GPW88:GPW90"/>
    <mergeCell ref="GPX88:GPX90"/>
    <mergeCell ref="GPY88:GPY90"/>
    <mergeCell ref="GPP88:GPP90"/>
    <mergeCell ref="GPQ88:GPQ90"/>
    <mergeCell ref="GPR88:GPR90"/>
    <mergeCell ref="GPS88:GPS90"/>
    <mergeCell ref="GPT88:GPT90"/>
    <mergeCell ref="GPK88:GPK90"/>
    <mergeCell ref="GPL88:GPL90"/>
    <mergeCell ref="GPM88:GPM90"/>
    <mergeCell ref="GPN88:GPN90"/>
    <mergeCell ref="GPO88:GPO90"/>
    <mergeCell ref="GPF88:GPF90"/>
    <mergeCell ref="GPG88:GPG90"/>
    <mergeCell ref="GPH88:GPH90"/>
    <mergeCell ref="GPI88:GPI90"/>
    <mergeCell ref="GPJ88:GPJ90"/>
    <mergeCell ref="GPA88:GPA90"/>
    <mergeCell ref="GPB88:GPB90"/>
    <mergeCell ref="GPC88:GPC90"/>
    <mergeCell ref="GPD88:GPD90"/>
    <mergeCell ref="GPE88:GPE90"/>
    <mergeCell ref="GOV88:GOV90"/>
    <mergeCell ref="GOW88:GOW90"/>
    <mergeCell ref="GOX88:GOX90"/>
    <mergeCell ref="GOY88:GOY90"/>
    <mergeCell ref="GOZ88:GOZ90"/>
    <mergeCell ref="GOQ88:GOQ90"/>
    <mergeCell ref="GOR88:GOR90"/>
    <mergeCell ref="GOS88:GOS90"/>
    <mergeCell ref="GOT88:GOT90"/>
    <mergeCell ref="GOU88:GOU90"/>
    <mergeCell ref="GOL88:GOL90"/>
    <mergeCell ref="GOM88:GOM90"/>
    <mergeCell ref="GON88:GON90"/>
    <mergeCell ref="GOO88:GOO90"/>
    <mergeCell ref="GOP88:GOP90"/>
    <mergeCell ref="GOG88:GOG90"/>
    <mergeCell ref="GOH88:GOH90"/>
    <mergeCell ref="GOI88:GOI90"/>
    <mergeCell ref="GOJ88:GOJ90"/>
    <mergeCell ref="GOK88:GOK90"/>
    <mergeCell ref="GOB88:GOB90"/>
    <mergeCell ref="GOC88:GOC90"/>
    <mergeCell ref="GOD88:GOD90"/>
    <mergeCell ref="GOE88:GOE90"/>
    <mergeCell ref="GOF88:GOF90"/>
    <mergeCell ref="GNW88:GNW90"/>
    <mergeCell ref="GNX88:GNX90"/>
    <mergeCell ref="GNY88:GNY90"/>
    <mergeCell ref="GNZ88:GNZ90"/>
    <mergeCell ref="GOA88:GOA90"/>
    <mergeCell ref="GNR88:GNR90"/>
    <mergeCell ref="GNS88:GNS90"/>
    <mergeCell ref="GNT88:GNT90"/>
    <mergeCell ref="GNU88:GNU90"/>
    <mergeCell ref="GNV88:GNV90"/>
    <mergeCell ref="GNM88:GNM90"/>
    <mergeCell ref="GNN88:GNN90"/>
    <mergeCell ref="GNO88:GNO90"/>
    <mergeCell ref="GNP88:GNP90"/>
    <mergeCell ref="GNQ88:GNQ90"/>
    <mergeCell ref="GNH88:GNH90"/>
    <mergeCell ref="GNI88:GNI90"/>
    <mergeCell ref="GNJ88:GNJ90"/>
    <mergeCell ref="GNK88:GNK90"/>
    <mergeCell ref="GNL88:GNL90"/>
    <mergeCell ref="GNC88:GNC90"/>
    <mergeCell ref="GND88:GND90"/>
    <mergeCell ref="GNE88:GNE90"/>
    <mergeCell ref="GNF88:GNF90"/>
    <mergeCell ref="GNG88:GNG90"/>
    <mergeCell ref="GMX88:GMX90"/>
    <mergeCell ref="GMY88:GMY90"/>
    <mergeCell ref="GMZ88:GMZ90"/>
    <mergeCell ref="GNA88:GNA90"/>
    <mergeCell ref="GNB88:GNB90"/>
    <mergeCell ref="GMS88:GMS90"/>
    <mergeCell ref="GMT88:GMT90"/>
    <mergeCell ref="GMU88:GMU90"/>
    <mergeCell ref="GMV88:GMV90"/>
    <mergeCell ref="GMW88:GMW90"/>
    <mergeCell ref="GMN88:GMN90"/>
    <mergeCell ref="GMO88:GMO90"/>
    <mergeCell ref="GMP88:GMP90"/>
    <mergeCell ref="GMQ88:GMQ90"/>
    <mergeCell ref="GMR88:GMR90"/>
    <mergeCell ref="GMI88:GMI90"/>
    <mergeCell ref="GMJ88:GMJ90"/>
    <mergeCell ref="GMK88:GMK90"/>
    <mergeCell ref="GML88:GML90"/>
    <mergeCell ref="GMM88:GMM90"/>
    <mergeCell ref="GMD88:GMD90"/>
    <mergeCell ref="GME88:GME90"/>
    <mergeCell ref="GMF88:GMF90"/>
    <mergeCell ref="GMG88:GMG90"/>
    <mergeCell ref="GMH88:GMH90"/>
    <mergeCell ref="GLY88:GLY90"/>
    <mergeCell ref="GLZ88:GLZ90"/>
    <mergeCell ref="GMA88:GMA90"/>
    <mergeCell ref="GMB88:GMB90"/>
    <mergeCell ref="GMC88:GMC90"/>
    <mergeCell ref="GLT88:GLT90"/>
    <mergeCell ref="GLU88:GLU90"/>
    <mergeCell ref="GLV88:GLV90"/>
    <mergeCell ref="GLW88:GLW90"/>
    <mergeCell ref="GLX88:GLX90"/>
    <mergeCell ref="GLO88:GLO90"/>
    <mergeCell ref="GLP88:GLP90"/>
    <mergeCell ref="GLQ88:GLQ90"/>
    <mergeCell ref="GLR88:GLR90"/>
    <mergeCell ref="GLS88:GLS90"/>
    <mergeCell ref="GLJ88:GLJ90"/>
    <mergeCell ref="GLK88:GLK90"/>
    <mergeCell ref="GLL88:GLL90"/>
    <mergeCell ref="GLM88:GLM90"/>
    <mergeCell ref="GLN88:GLN90"/>
    <mergeCell ref="GLE88:GLE90"/>
    <mergeCell ref="GLF88:GLF90"/>
    <mergeCell ref="GLG88:GLG90"/>
    <mergeCell ref="GLH88:GLH90"/>
    <mergeCell ref="GLI88:GLI90"/>
    <mergeCell ref="GKZ88:GKZ90"/>
    <mergeCell ref="GLA88:GLA90"/>
    <mergeCell ref="GLB88:GLB90"/>
    <mergeCell ref="GLC88:GLC90"/>
    <mergeCell ref="GLD88:GLD90"/>
    <mergeCell ref="GKU88:GKU90"/>
    <mergeCell ref="GKV88:GKV90"/>
    <mergeCell ref="GKW88:GKW90"/>
    <mergeCell ref="GKX88:GKX90"/>
    <mergeCell ref="GKY88:GKY90"/>
    <mergeCell ref="GKP88:GKP90"/>
    <mergeCell ref="GKQ88:GKQ90"/>
    <mergeCell ref="GKR88:GKR90"/>
    <mergeCell ref="GKS88:GKS90"/>
    <mergeCell ref="GKT88:GKT90"/>
    <mergeCell ref="GKK88:GKK90"/>
    <mergeCell ref="GKL88:GKL90"/>
    <mergeCell ref="GKM88:GKM90"/>
    <mergeCell ref="GKN88:GKN90"/>
    <mergeCell ref="GKO88:GKO90"/>
    <mergeCell ref="GKF88:GKF90"/>
    <mergeCell ref="GKG88:GKG90"/>
    <mergeCell ref="GKH88:GKH90"/>
    <mergeCell ref="GKI88:GKI90"/>
    <mergeCell ref="GKJ88:GKJ90"/>
    <mergeCell ref="GKA88:GKA90"/>
    <mergeCell ref="GKB88:GKB90"/>
    <mergeCell ref="GKC88:GKC90"/>
    <mergeCell ref="GKD88:GKD90"/>
    <mergeCell ref="GKE88:GKE90"/>
    <mergeCell ref="GJV88:GJV90"/>
    <mergeCell ref="GJW88:GJW90"/>
    <mergeCell ref="GJX88:GJX90"/>
    <mergeCell ref="GJY88:GJY90"/>
    <mergeCell ref="GJZ88:GJZ90"/>
    <mergeCell ref="GJQ88:GJQ90"/>
    <mergeCell ref="GJR88:GJR90"/>
    <mergeCell ref="GJS88:GJS90"/>
    <mergeCell ref="GJT88:GJT90"/>
    <mergeCell ref="GJU88:GJU90"/>
    <mergeCell ref="GJL88:GJL90"/>
    <mergeCell ref="GJM88:GJM90"/>
    <mergeCell ref="GJN88:GJN90"/>
    <mergeCell ref="GJO88:GJO90"/>
    <mergeCell ref="GJP88:GJP90"/>
    <mergeCell ref="GJG88:GJG90"/>
    <mergeCell ref="GJH88:GJH90"/>
    <mergeCell ref="GJI88:GJI90"/>
    <mergeCell ref="GJJ88:GJJ90"/>
    <mergeCell ref="GJK88:GJK90"/>
    <mergeCell ref="GJB88:GJB90"/>
    <mergeCell ref="GJC88:GJC90"/>
    <mergeCell ref="GJD88:GJD90"/>
    <mergeCell ref="GJE88:GJE90"/>
    <mergeCell ref="GJF88:GJF90"/>
    <mergeCell ref="GIW88:GIW90"/>
    <mergeCell ref="GIX88:GIX90"/>
    <mergeCell ref="GIY88:GIY90"/>
    <mergeCell ref="GIZ88:GIZ90"/>
    <mergeCell ref="GJA88:GJA90"/>
    <mergeCell ref="GIR88:GIR90"/>
    <mergeCell ref="GIS88:GIS90"/>
    <mergeCell ref="GIT88:GIT90"/>
    <mergeCell ref="GIU88:GIU90"/>
    <mergeCell ref="GIV88:GIV90"/>
    <mergeCell ref="GIM88:GIM90"/>
    <mergeCell ref="GIN88:GIN90"/>
    <mergeCell ref="GIO88:GIO90"/>
    <mergeCell ref="GIP88:GIP90"/>
    <mergeCell ref="GIQ88:GIQ90"/>
    <mergeCell ref="GIH88:GIH90"/>
    <mergeCell ref="GII88:GII90"/>
    <mergeCell ref="GIJ88:GIJ90"/>
    <mergeCell ref="GIK88:GIK90"/>
    <mergeCell ref="GIL88:GIL90"/>
    <mergeCell ref="GIC88:GIC90"/>
    <mergeCell ref="GID88:GID90"/>
    <mergeCell ref="GIE88:GIE90"/>
    <mergeCell ref="GIF88:GIF90"/>
    <mergeCell ref="GIG88:GIG90"/>
    <mergeCell ref="GHX88:GHX90"/>
    <mergeCell ref="GHY88:GHY90"/>
    <mergeCell ref="GHZ88:GHZ90"/>
    <mergeCell ref="GIA88:GIA90"/>
    <mergeCell ref="GIB88:GIB90"/>
    <mergeCell ref="GHS88:GHS90"/>
    <mergeCell ref="GHT88:GHT90"/>
    <mergeCell ref="GHU88:GHU90"/>
    <mergeCell ref="GHV88:GHV90"/>
    <mergeCell ref="GHW88:GHW90"/>
    <mergeCell ref="GHN88:GHN90"/>
    <mergeCell ref="GHO88:GHO90"/>
    <mergeCell ref="GHP88:GHP90"/>
    <mergeCell ref="GHQ88:GHQ90"/>
    <mergeCell ref="GHR88:GHR90"/>
    <mergeCell ref="GHI88:GHI90"/>
    <mergeCell ref="GHJ88:GHJ90"/>
    <mergeCell ref="GHK88:GHK90"/>
    <mergeCell ref="GHL88:GHL90"/>
    <mergeCell ref="GHM88:GHM90"/>
    <mergeCell ref="GHD88:GHD90"/>
    <mergeCell ref="GHE88:GHE90"/>
    <mergeCell ref="GHF88:GHF90"/>
    <mergeCell ref="GHG88:GHG90"/>
    <mergeCell ref="GHH88:GHH90"/>
    <mergeCell ref="GGY88:GGY90"/>
    <mergeCell ref="GGZ88:GGZ90"/>
    <mergeCell ref="GHA88:GHA90"/>
    <mergeCell ref="GHB88:GHB90"/>
    <mergeCell ref="GHC88:GHC90"/>
    <mergeCell ref="GGT88:GGT90"/>
    <mergeCell ref="GGU88:GGU90"/>
    <mergeCell ref="GGV88:GGV90"/>
    <mergeCell ref="GGW88:GGW90"/>
    <mergeCell ref="GGX88:GGX90"/>
    <mergeCell ref="GGO88:GGO90"/>
    <mergeCell ref="GGP88:GGP90"/>
    <mergeCell ref="GGQ88:GGQ90"/>
    <mergeCell ref="GGR88:GGR90"/>
    <mergeCell ref="GGS88:GGS90"/>
    <mergeCell ref="GGJ88:GGJ90"/>
    <mergeCell ref="GGK88:GGK90"/>
    <mergeCell ref="GGL88:GGL90"/>
    <mergeCell ref="GGM88:GGM90"/>
    <mergeCell ref="GGN88:GGN90"/>
    <mergeCell ref="GGE88:GGE90"/>
    <mergeCell ref="GGF88:GGF90"/>
    <mergeCell ref="GGG88:GGG90"/>
    <mergeCell ref="GGH88:GGH90"/>
    <mergeCell ref="GGI88:GGI90"/>
    <mergeCell ref="GFZ88:GFZ90"/>
    <mergeCell ref="GGA88:GGA90"/>
    <mergeCell ref="GGB88:GGB90"/>
    <mergeCell ref="GGC88:GGC90"/>
    <mergeCell ref="GGD88:GGD90"/>
    <mergeCell ref="GFU88:GFU90"/>
    <mergeCell ref="GFV88:GFV90"/>
    <mergeCell ref="GFW88:GFW90"/>
    <mergeCell ref="GFX88:GFX90"/>
    <mergeCell ref="GFY88:GFY90"/>
    <mergeCell ref="GFP88:GFP90"/>
    <mergeCell ref="GFQ88:GFQ90"/>
    <mergeCell ref="GFR88:GFR90"/>
    <mergeCell ref="GFS88:GFS90"/>
    <mergeCell ref="GFT88:GFT90"/>
    <mergeCell ref="GFK88:GFK90"/>
    <mergeCell ref="GFL88:GFL90"/>
    <mergeCell ref="GFM88:GFM90"/>
    <mergeCell ref="GFN88:GFN90"/>
    <mergeCell ref="GFO88:GFO90"/>
    <mergeCell ref="GFF88:GFF90"/>
    <mergeCell ref="GFG88:GFG90"/>
    <mergeCell ref="GFH88:GFH90"/>
    <mergeCell ref="GFI88:GFI90"/>
    <mergeCell ref="GFJ88:GFJ90"/>
    <mergeCell ref="GFA88:GFA90"/>
    <mergeCell ref="GFB88:GFB90"/>
    <mergeCell ref="GFC88:GFC90"/>
    <mergeCell ref="GFD88:GFD90"/>
    <mergeCell ref="GFE88:GFE90"/>
    <mergeCell ref="GEV88:GEV90"/>
    <mergeCell ref="GEW88:GEW90"/>
    <mergeCell ref="GEX88:GEX90"/>
    <mergeCell ref="GEY88:GEY90"/>
    <mergeCell ref="GEZ88:GEZ90"/>
    <mergeCell ref="GEQ88:GEQ90"/>
    <mergeCell ref="GER88:GER90"/>
    <mergeCell ref="GES88:GES90"/>
    <mergeCell ref="GET88:GET90"/>
    <mergeCell ref="GEU88:GEU90"/>
    <mergeCell ref="GEL88:GEL90"/>
    <mergeCell ref="GEM88:GEM90"/>
    <mergeCell ref="GEN88:GEN90"/>
    <mergeCell ref="GEO88:GEO90"/>
    <mergeCell ref="GEP88:GEP90"/>
    <mergeCell ref="GEG88:GEG90"/>
    <mergeCell ref="GEH88:GEH90"/>
    <mergeCell ref="GEI88:GEI90"/>
    <mergeCell ref="GEJ88:GEJ90"/>
    <mergeCell ref="GEK88:GEK90"/>
    <mergeCell ref="GEB88:GEB90"/>
    <mergeCell ref="GEC88:GEC90"/>
    <mergeCell ref="GED88:GED90"/>
    <mergeCell ref="GEE88:GEE90"/>
    <mergeCell ref="GEF88:GEF90"/>
    <mergeCell ref="GDW88:GDW90"/>
    <mergeCell ref="GDX88:GDX90"/>
    <mergeCell ref="GDY88:GDY90"/>
    <mergeCell ref="GDZ88:GDZ90"/>
    <mergeCell ref="GEA88:GEA90"/>
    <mergeCell ref="GDR88:GDR90"/>
    <mergeCell ref="GDS88:GDS90"/>
    <mergeCell ref="GDT88:GDT90"/>
    <mergeCell ref="GDU88:GDU90"/>
    <mergeCell ref="GDV88:GDV90"/>
    <mergeCell ref="GDM88:GDM90"/>
    <mergeCell ref="GDN88:GDN90"/>
    <mergeCell ref="GDO88:GDO90"/>
    <mergeCell ref="GDP88:GDP90"/>
    <mergeCell ref="GDQ88:GDQ90"/>
    <mergeCell ref="GDH88:GDH90"/>
    <mergeCell ref="GDI88:GDI90"/>
    <mergeCell ref="GDJ88:GDJ90"/>
    <mergeCell ref="GDK88:GDK90"/>
    <mergeCell ref="GDL88:GDL90"/>
    <mergeCell ref="GDC88:GDC90"/>
    <mergeCell ref="GDD88:GDD90"/>
    <mergeCell ref="GDE88:GDE90"/>
    <mergeCell ref="GDF88:GDF90"/>
    <mergeCell ref="GDG88:GDG90"/>
    <mergeCell ref="GCX88:GCX90"/>
    <mergeCell ref="GCY88:GCY90"/>
    <mergeCell ref="GCZ88:GCZ90"/>
    <mergeCell ref="GDA88:GDA90"/>
    <mergeCell ref="GDB88:GDB90"/>
    <mergeCell ref="GCS88:GCS90"/>
    <mergeCell ref="GCT88:GCT90"/>
    <mergeCell ref="GCU88:GCU90"/>
    <mergeCell ref="GCV88:GCV90"/>
    <mergeCell ref="GCW88:GCW90"/>
    <mergeCell ref="GCN88:GCN90"/>
    <mergeCell ref="GCO88:GCO90"/>
    <mergeCell ref="GCP88:GCP90"/>
    <mergeCell ref="GCQ88:GCQ90"/>
    <mergeCell ref="GCR88:GCR90"/>
    <mergeCell ref="GCI88:GCI90"/>
    <mergeCell ref="GCJ88:GCJ90"/>
    <mergeCell ref="GCK88:GCK90"/>
    <mergeCell ref="GCL88:GCL90"/>
    <mergeCell ref="GCM88:GCM90"/>
    <mergeCell ref="GCD88:GCD90"/>
    <mergeCell ref="GCE88:GCE90"/>
    <mergeCell ref="GCF88:GCF90"/>
    <mergeCell ref="GCG88:GCG90"/>
    <mergeCell ref="GCH88:GCH90"/>
    <mergeCell ref="GBY88:GBY90"/>
    <mergeCell ref="GBZ88:GBZ90"/>
    <mergeCell ref="GCA88:GCA90"/>
    <mergeCell ref="GCB88:GCB90"/>
    <mergeCell ref="GCC88:GCC90"/>
    <mergeCell ref="GBT88:GBT90"/>
    <mergeCell ref="GBU88:GBU90"/>
    <mergeCell ref="GBV88:GBV90"/>
    <mergeCell ref="GBW88:GBW90"/>
    <mergeCell ref="GBX88:GBX90"/>
    <mergeCell ref="GBO88:GBO90"/>
    <mergeCell ref="GBP88:GBP90"/>
    <mergeCell ref="GBQ88:GBQ90"/>
    <mergeCell ref="GBR88:GBR90"/>
    <mergeCell ref="GBS88:GBS90"/>
    <mergeCell ref="GBJ88:GBJ90"/>
    <mergeCell ref="GBK88:GBK90"/>
    <mergeCell ref="GBL88:GBL90"/>
    <mergeCell ref="GBM88:GBM90"/>
    <mergeCell ref="GBN88:GBN90"/>
    <mergeCell ref="GBE88:GBE90"/>
    <mergeCell ref="GBF88:GBF90"/>
    <mergeCell ref="GBG88:GBG90"/>
    <mergeCell ref="GBH88:GBH90"/>
    <mergeCell ref="GBI88:GBI90"/>
    <mergeCell ref="GAZ88:GAZ90"/>
    <mergeCell ref="GBA88:GBA90"/>
    <mergeCell ref="GBB88:GBB90"/>
    <mergeCell ref="GBC88:GBC90"/>
    <mergeCell ref="GBD88:GBD90"/>
    <mergeCell ref="GAU88:GAU90"/>
    <mergeCell ref="GAV88:GAV90"/>
    <mergeCell ref="GAW88:GAW90"/>
    <mergeCell ref="GAX88:GAX90"/>
    <mergeCell ref="GAY88:GAY90"/>
    <mergeCell ref="GAP88:GAP90"/>
    <mergeCell ref="GAQ88:GAQ90"/>
    <mergeCell ref="GAR88:GAR90"/>
    <mergeCell ref="GAS88:GAS90"/>
    <mergeCell ref="GAT88:GAT90"/>
    <mergeCell ref="GAK88:GAK90"/>
    <mergeCell ref="GAL88:GAL90"/>
    <mergeCell ref="GAM88:GAM90"/>
    <mergeCell ref="GAN88:GAN90"/>
    <mergeCell ref="GAO88:GAO90"/>
    <mergeCell ref="GAF88:GAF90"/>
    <mergeCell ref="GAG88:GAG90"/>
    <mergeCell ref="GAH88:GAH90"/>
    <mergeCell ref="GAI88:GAI90"/>
    <mergeCell ref="GAJ88:GAJ90"/>
    <mergeCell ref="GAA88:GAA90"/>
    <mergeCell ref="GAB88:GAB90"/>
    <mergeCell ref="GAC88:GAC90"/>
    <mergeCell ref="GAD88:GAD90"/>
    <mergeCell ref="GAE88:GAE90"/>
    <mergeCell ref="FZV88:FZV90"/>
    <mergeCell ref="FZW88:FZW90"/>
    <mergeCell ref="FZX88:FZX90"/>
    <mergeCell ref="FZY88:FZY90"/>
    <mergeCell ref="FZZ88:FZZ90"/>
    <mergeCell ref="FZQ88:FZQ90"/>
    <mergeCell ref="FZR88:FZR90"/>
    <mergeCell ref="FZS88:FZS90"/>
    <mergeCell ref="FZT88:FZT90"/>
    <mergeCell ref="FZU88:FZU90"/>
    <mergeCell ref="FZL88:FZL90"/>
    <mergeCell ref="FZM88:FZM90"/>
    <mergeCell ref="FZN88:FZN90"/>
    <mergeCell ref="FZO88:FZO90"/>
    <mergeCell ref="FZP88:FZP90"/>
    <mergeCell ref="FZG88:FZG90"/>
    <mergeCell ref="FZH88:FZH90"/>
    <mergeCell ref="FZI88:FZI90"/>
    <mergeCell ref="FZJ88:FZJ90"/>
    <mergeCell ref="FZK88:FZK90"/>
    <mergeCell ref="FZB88:FZB90"/>
    <mergeCell ref="FZC88:FZC90"/>
    <mergeCell ref="FZD88:FZD90"/>
    <mergeCell ref="FZE88:FZE90"/>
    <mergeCell ref="FZF88:FZF90"/>
    <mergeCell ref="FYW88:FYW90"/>
    <mergeCell ref="FYX88:FYX90"/>
    <mergeCell ref="FYY88:FYY90"/>
    <mergeCell ref="FYZ88:FYZ90"/>
    <mergeCell ref="FZA88:FZA90"/>
    <mergeCell ref="FYR88:FYR90"/>
    <mergeCell ref="FYS88:FYS90"/>
    <mergeCell ref="FYT88:FYT90"/>
    <mergeCell ref="FYU88:FYU90"/>
    <mergeCell ref="FYV88:FYV90"/>
    <mergeCell ref="FYM88:FYM90"/>
    <mergeCell ref="FYN88:FYN90"/>
    <mergeCell ref="FYO88:FYO90"/>
    <mergeCell ref="FYP88:FYP90"/>
    <mergeCell ref="FYQ88:FYQ90"/>
    <mergeCell ref="FYH88:FYH90"/>
    <mergeCell ref="FYI88:FYI90"/>
    <mergeCell ref="FYJ88:FYJ90"/>
    <mergeCell ref="FYK88:FYK90"/>
    <mergeCell ref="FYL88:FYL90"/>
    <mergeCell ref="FYC88:FYC90"/>
    <mergeCell ref="FYD88:FYD90"/>
    <mergeCell ref="FYE88:FYE90"/>
    <mergeCell ref="FYF88:FYF90"/>
    <mergeCell ref="FYG88:FYG90"/>
    <mergeCell ref="FXX88:FXX90"/>
    <mergeCell ref="FXY88:FXY90"/>
    <mergeCell ref="FXZ88:FXZ90"/>
    <mergeCell ref="FYA88:FYA90"/>
    <mergeCell ref="FYB88:FYB90"/>
    <mergeCell ref="FXS88:FXS90"/>
    <mergeCell ref="FXT88:FXT90"/>
    <mergeCell ref="FXU88:FXU90"/>
    <mergeCell ref="FXV88:FXV90"/>
    <mergeCell ref="FXW88:FXW90"/>
    <mergeCell ref="FXN88:FXN90"/>
    <mergeCell ref="FXO88:FXO90"/>
    <mergeCell ref="FXP88:FXP90"/>
    <mergeCell ref="FXQ88:FXQ90"/>
    <mergeCell ref="FXR88:FXR90"/>
    <mergeCell ref="FXI88:FXI90"/>
    <mergeCell ref="FXJ88:FXJ90"/>
    <mergeCell ref="FXK88:FXK90"/>
    <mergeCell ref="FXL88:FXL90"/>
    <mergeCell ref="FXM88:FXM90"/>
    <mergeCell ref="FXD88:FXD90"/>
    <mergeCell ref="FXE88:FXE90"/>
    <mergeCell ref="FXF88:FXF90"/>
    <mergeCell ref="FXG88:FXG90"/>
    <mergeCell ref="FXH88:FXH90"/>
    <mergeCell ref="FWY88:FWY90"/>
    <mergeCell ref="FWZ88:FWZ90"/>
    <mergeCell ref="FXA88:FXA90"/>
    <mergeCell ref="FXB88:FXB90"/>
    <mergeCell ref="FXC88:FXC90"/>
    <mergeCell ref="FWT88:FWT90"/>
    <mergeCell ref="FWU88:FWU90"/>
    <mergeCell ref="FWV88:FWV90"/>
    <mergeCell ref="FWW88:FWW90"/>
    <mergeCell ref="FWX88:FWX90"/>
    <mergeCell ref="FWO88:FWO90"/>
    <mergeCell ref="FWP88:FWP90"/>
    <mergeCell ref="FWQ88:FWQ90"/>
    <mergeCell ref="FWR88:FWR90"/>
    <mergeCell ref="FWS88:FWS90"/>
    <mergeCell ref="FWJ88:FWJ90"/>
    <mergeCell ref="FWK88:FWK90"/>
    <mergeCell ref="FWL88:FWL90"/>
    <mergeCell ref="FWM88:FWM90"/>
    <mergeCell ref="FWN88:FWN90"/>
    <mergeCell ref="FWE88:FWE90"/>
    <mergeCell ref="FWF88:FWF90"/>
    <mergeCell ref="FWG88:FWG90"/>
    <mergeCell ref="FWH88:FWH90"/>
    <mergeCell ref="FWI88:FWI90"/>
    <mergeCell ref="FVZ88:FVZ90"/>
    <mergeCell ref="FWA88:FWA90"/>
    <mergeCell ref="FWB88:FWB90"/>
    <mergeCell ref="FWC88:FWC90"/>
    <mergeCell ref="FWD88:FWD90"/>
    <mergeCell ref="FVU88:FVU90"/>
    <mergeCell ref="FVV88:FVV90"/>
    <mergeCell ref="FVW88:FVW90"/>
    <mergeCell ref="FVX88:FVX90"/>
    <mergeCell ref="FVY88:FVY90"/>
    <mergeCell ref="FVP88:FVP90"/>
    <mergeCell ref="FVQ88:FVQ90"/>
    <mergeCell ref="FVR88:FVR90"/>
    <mergeCell ref="FVS88:FVS90"/>
    <mergeCell ref="FVT88:FVT90"/>
    <mergeCell ref="FVK88:FVK90"/>
    <mergeCell ref="FVL88:FVL90"/>
    <mergeCell ref="FVM88:FVM90"/>
    <mergeCell ref="FVN88:FVN90"/>
    <mergeCell ref="FVO88:FVO90"/>
    <mergeCell ref="FVF88:FVF90"/>
    <mergeCell ref="FVG88:FVG90"/>
    <mergeCell ref="FVH88:FVH90"/>
    <mergeCell ref="FVI88:FVI90"/>
    <mergeCell ref="FVJ88:FVJ90"/>
    <mergeCell ref="FVA88:FVA90"/>
    <mergeCell ref="FVB88:FVB90"/>
    <mergeCell ref="FVC88:FVC90"/>
    <mergeCell ref="FVD88:FVD90"/>
    <mergeCell ref="FVE88:FVE90"/>
    <mergeCell ref="FUV88:FUV90"/>
    <mergeCell ref="FUW88:FUW90"/>
    <mergeCell ref="FUX88:FUX90"/>
    <mergeCell ref="FUY88:FUY90"/>
    <mergeCell ref="FUZ88:FUZ90"/>
    <mergeCell ref="FUQ88:FUQ90"/>
    <mergeCell ref="FUR88:FUR90"/>
    <mergeCell ref="FUS88:FUS90"/>
    <mergeCell ref="FUT88:FUT90"/>
    <mergeCell ref="FUU88:FUU90"/>
    <mergeCell ref="FUL88:FUL90"/>
    <mergeCell ref="FUM88:FUM90"/>
    <mergeCell ref="FUN88:FUN90"/>
    <mergeCell ref="FUO88:FUO90"/>
    <mergeCell ref="FUP88:FUP90"/>
    <mergeCell ref="FUG88:FUG90"/>
    <mergeCell ref="FUH88:FUH90"/>
    <mergeCell ref="FUI88:FUI90"/>
    <mergeCell ref="FUJ88:FUJ90"/>
    <mergeCell ref="FUK88:FUK90"/>
    <mergeCell ref="FUB88:FUB90"/>
    <mergeCell ref="FUC88:FUC90"/>
    <mergeCell ref="FUD88:FUD90"/>
    <mergeCell ref="FUE88:FUE90"/>
    <mergeCell ref="FUF88:FUF90"/>
    <mergeCell ref="FTW88:FTW90"/>
    <mergeCell ref="FTX88:FTX90"/>
    <mergeCell ref="FTY88:FTY90"/>
    <mergeCell ref="FTZ88:FTZ90"/>
    <mergeCell ref="FUA88:FUA90"/>
    <mergeCell ref="FTR88:FTR90"/>
    <mergeCell ref="FTS88:FTS90"/>
    <mergeCell ref="FTT88:FTT90"/>
    <mergeCell ref="FTU88:FTU90"/>
    <mergeCell ref="FTV88:FTV90"/>
    <mergeCell ref="FTM88:FTM90"/>
    <mergeCell ref="FTN88:FTN90"/>
    <mergeCell ref="FTO88:FTO90"/>
    <mergeCell ref="FTP88:FTP90"/>
    <mergeCell ref="FTQ88:FTQ90"/>
    <mergeCell ref="FTH88:FTH90"/>
    <mergeCell ref="FTI88:FTI90"/>
    <mergeCell ref="FTJ88:FTJ90"/>
    <mergeCell ref="FTK88:FTK90"/>
    <mergeCell ref="FTL88:FTL90"/>
    <mergeCell ref="FTC88:FTC90"/>
    <mergeCell ref="FTD88:FTD90"/>
    <mergeCell ref="FTE88:FTE90"/>
    <mergeCell ref="FTF88:FTF90"/>
    <mergeCell ref="FTG88:FTG90"/>
    <mergeCell ref="FSX88:FSX90"/>
    <mergeCell ref="FSY88:FSY90"/>
    <mergeCell ref="FSZ88:FSZ90"/>
    <mergeCell ref="FTA88:FTA90"/>
    <mergeCell ref="FTB88:FTB90"/>
    <mergeCell ref="FSS88:FSS90"/>
    <mergeCell ref="FST88:FST90"/>
    <mergeCell ref="FSU88:FSU90"/>
    <mergeCell ref="FSV88:FSV90"/>
    <mergeCell ref="FSW88:FSW90"/>
    <mergeCell ref="FSN88:FSN90"/>
    <mergeCell ref="FSO88:FSO90"/>
    <mergeCell ref="FSP88:FSP90"/>
    <mergeCell ref="FSQ88:FSQ90"/>
    <mergeCell ref="FSR88:FSR90"/>
    <mergeCell ref="FSI88:FSI90"/>
    <mergeCell ref="FSJ88:FSJ90"/>
    <mergeCell ref="FSK88:FSK90"/>
    <mergeCell ref="FSL88:FSL90"/>
    <mergeCell ref="FSM88:FSM90"/>
    <mergeCell ref="FSD88:FSD90"/>
    <mergeCell ref="FSE88:FSE90"/>
    <mergeCell ref="FSF88:FSF90"/>
    <mergeCell ref="FSG88:FSG90"/>
    <mergeCell ref="FSH88:FSH90"/>
    <mergeCell ref="FRY88:FRY90"/>
    <mergeCell ref="FRZ88:FRZ90"/>
    <mergeCell ref="FSA88:FSA90"/>
    <mergeCell ref="FSB88:FSB90"/>
    <mergeCell ref="FSC88:FSC90"/>
    <mergeCell ref="FRT88:FRT90"/>
    <mergeCell ref="FRU88:FRU90"/>
    <mergeCell ref="FRV88:FRV90"/>
    <mergeCell ref="FRW88:FRW90"/>
    <mergeCell ref="FRX88:FRX90"/>
    <mergeCell ref="FRO88:FRO90"/>
    <mergeCell ref="FRP88:FRP90"/>
    <mergeCell ref="FRQ88:FRQ90"/>
    <mergeCell ref="FRR88:FRR90"/>
    <mergeCell ref="FRS88:FRS90"/>
    <mergeCell ref="FRJ88:FRJ90"/>
    <mergeCell ref="FRK88:FRK90"/>
    <mergeCell ref="FRL88:FRL90"/>
    <mergeCell ref="FRM88:FRM90"/>
    <mergeCell ref="FRN88:FRN90"/>
    <mergeCell ref="FRE88:FRE90"/>
    <mergeCell ref="FRF88:FRF90"/>
    <mergeCell ref="FRG88:FRG90"/>
    <mergeCell ref="FRH88:FRH90"/>
    <mergeCell ref="FRI88:FRI90"/>
    <mergeCell ref="FQZ88:FQZ90"/>
    <mergeCell ref="FRA88:FRA90"/>
    <mergeCell ref="FRB88:FRB90"/>
    <mergeCell ref="FRC88:FRC90"/>
    <mergeCell ref="FRD88:FRD90"/>
    <mergeCell ref="FQU88:FQU90"/>
    <mergeCell ref="FQV88:FQV90"/>
    <mergeCell ref="FQW88:FQW90"/>
    <mergeCell ref="FQX88:FQX90"/>
    <mergeCell ref="FQY88:FQY90"/>
    <mergeCell ref="FQP88:FQP90"/>
    <mergeCell ref="FQQ88:FQQ90"/>
    <mergeCell ref="FQR88:FQR90"/>
    <mergeCell ref="FQS88:FQS90"/>
    <mergeCell ref="FQT88:FQT90"/>
    <mergeCell ref="FQK88:FQK90"/>
    <mergeCell ref="FQL88:FQL90"/>
    <mergeCell ref="FQM88:FQM90"/>
    <mergeCell ref="FQN88:FQN90"/>
    <mergeCell ref="FQO88:FQO90"/>
    <mergeCell ref="FQF88:FQF90"/>
    <mergeCell ref="FQG88:FQG90"/>
    <mergeCell ref="FQH88:FQH90"/>
    <mergeCell ref="FQI88:FQI90"/>
    <mergeCell ref="FQJ88:FQJ90"/>
    <mergeCell ref="FQA88:FQA90"/>
    <mergeCell ref="FQB88:FQB90"/>
    <mergeCell ref="FQC88:FQC90"/>
    <mergeCell ref="FQD88:FQD90"/>
    <mergeCell ref="FQE88:FQE90"/>
    <mergeCell ref="FPV88:FPV90"/>
    <mergeCell ref="FPW88:FPW90"/>
    <mergeCell ref="FPX88:FPX90"/>
    <mergeCell ref="FPY88:FPY90"/>
    <mergeCell ref="FPZ88:FPZ90"/>
    <mergeCell ref="FPQ88:FPQ90"/>
    <mergeCell ref="FPR88:FPR90"/>
    <mergeCell ref="FPS88:FPS90"/>
    <mergeCell ref="FPT88:FPT90"/>
    <mergeCell ref="FPU88:FPU90"/>
    <mergeCell ref="FPL88:FPL90"/>
    <mergeCell ref="FPM88:FPM90"/>
    <mergeCell ref="FPN88:FPN90"/>
    <mergeCell ref="FPO88:FPO90"/>
    <mergeCell ref="FPP88:FPP90"/>
    <mergeCell ref="FPG88:FPG90"/>
    <mergeCell ref="FPH88:FPH90"/>
    <mergeCell ref="FPI88:FPI90"/>
    <mergeCell ref="FPJ88:FPJ90"/>
    <mergeCell ref="FPK88:FPK90"/>
    <mergeCell ref="FPB88:FPB90"/>
    <mergeCell ref="FPC88:FPC90"/>
    <mergeCell ref="FPD88:FPD90"/>
    <mergeCell ref="FPE88:FPE90"/>
    <mergeCell ref="FPF88:FPF90"/>
    <mergeCell ref="FOW88:FOW90"/>
    <mergeCell ref="FOX88:FOX90"/>
    <mergeCell ref="FOY88:FOY90"/>
    <mergeCell ref="FOZ88:FOZ90"/>
    <mergeCell ref="FPA88:FPA90"/>
    <mergeCell ref="FOR88:FOR90"/>
    <mergeCell ref="FOS88:FOS90"/>
    <mergeCell ref="FOT88:FOT90"/>
    <mergeCell ref="FOU88:FOU90"/>
    <mergeCell ref="FOV88:FOV90"/>
    <mergeCell ref="FOM88:FOM90"/>
    <mergeCell ref="FON88:FON90"/>
    <mergeCell ref="FOO88:FOO90"/>
    <mergeCell ref="FOP88:FOP90"/>
    <mergeCell ref="FOQ88:FOQ90"/>
    <mergeCell ref="FOH88:FOH90"/>
    <mergeCell ref="FOI88:FOI90"/>
    <mergeCell ref="FOJ88:FOJ90"/>
    <mergeCell ref="FOK88:FOK90"/>
    <mergeCell ref="FOL88:FOL90"/>
    <mergeCell ref="FOC88:FOC90"/>
    <mergeCell ref="FOD88:FOD90"/>
    <mergeCell ref="FOE88:FOE90"/>
    <mergeCell ref="FOF88:FOF90"/>
    <mergeCell ref="FOG88:FOG90"/>
    <mergeCell ref="FNX88:FNX90"/>
    <mergeCell ref="FNY88:FNY90"/>
    <mergeCell ref="FNZ88:FNZ90"/>
    <mergeCell ref="FOA88:FOA90"/>
    <mergeCell ref="FOB88:FOB90"/>
    <mergeCell ref="FNS88:FNS90"/>
    <mergeCell ref="FNT88:FNT90"/>
    <mergeCell ref="FNU88:FNU90"/>
    <mergeCell ref="FNV88:FNV90"/>
    <mergeCell ref="FNW88:FNW90"/>
    <mergeCell ref="FNN88:FNN90"/>
    <mergeCell ref="FNO88:FNO90"/>
    <mergeCell ref="FNP88:FNP90"/>
    <mergeCell ref="FNQ88:FNQ90"/>
    <mergeCell ref="FNR88:FNR90"/>
    <mergeCell ref="FNI88:FNI90"/>
    <mergeCell ref="FNJ88:FNJ90"/>
    <mergeCell ref="FNK88:FNK90"/>
    <mergeCell ref="FNL88:FNL90"/>
    <mergeCell ref="FNM88:FNM90"/>
    <mergeCell ref="FND88:FND90"/>
    <mergeCell ref="FNE88:FNE90"/>
    <mergeCell ref="FNF88:FNF90"/>
    <mergeCell ref="FNG88:FNG90"/>
    <mergeCell ref="FNH88:FNH90"/>
    <mergeCell ref="FMY88:FMY90"/>
    <mergeCell ref="FMZ88:FMZ90"/>
    <mergeCell ref="FNA88:FNA90"/>
    <mergeCell ref="FNB88:FNB90"/>
    <mergeCell ref="FNC88:FNC90"/>
    <mergeCell ref="FMT88:FMT90"/>
    <mergeCell ref="FMU88:FMU90"/>
    <mergeCell ref="FMV88:FMV90"/>
    <mergeCell ref="FMW88:FMW90"/>
    <mergeCell ref="FMX88:FMX90"/>
    <mergeCell ref="FMO88:FMO90"/>
    <mergeCell ref="FMP88:FMP90"/>
    <mergeCell ref="FMQ88:FMQ90"/>
    <mergeCell ref="FMR88:FMR90"/>
    <mergeCell ref="FMS88:FMS90"/>
    <mergeCell ref="FMJ88:FMJ90"/>
    <mergeCell ref="FMK88:FMK90"/>
    <mergeCell ref="FML88:FML90"/>
    <mergeCell ref="FMM88:FMM90"/>
    <mergeCell ref="FMN88:FMN90"/>
    <mergeCell ref="FME88:FME90"/>
    <mergeCell ref="FMF88:FMF90"/>
    <mergeCell ref="FMG88:FMG90"/>
    <mergeCell ref="FMH88:FMH90"/>
    <mergeCell ref="FMI88:FMI90"/>
    <mergeCell ref="FLZ88:FLZ90"/>
    <mergeCell ref="FMA88:FMA90"/>
    <mergeCell ref="FMB88:FMB90"/>
    <mergeCell ref="FMC88:FMC90"/>
    <mergeCell ref="FMD88:FMD90"/>
    <mergeCell ref="FLU88:FLU90"/>
    <mergeCell ref="FLV88:FLV90"/>
    <mergeCell ref="FLW88:FLW90"/>
    <mergeCell ref="FLX88:FLX90"/>
    <mergeCell ref="FLY88:FLY90"/>
    <mergeCell ref="FLP88:FLP90"/>
    <mergeCell ref="FLQ88:FLQ90"/>
    <mergeCell ref="FLR88:FLR90"/>
    <mergeCell ref="FLS88:FLS90"/>
    <mergeCell ref="FLT88:FLT90"/>
    <mergeCell ref="FLK88:FLK90"/>
    <mergeCell ref="FLL88:FLL90"/>
    <mergeCell ref="FLM88:FLM90"/>
    <mergeCell ref="FLN88:FLN90"/>
    <mergeCell ref="FLO88:FLO90"/>
    <mergeCell ref="FLF88:FLF90"/>
    <mergeCell ref="FLG88:FLG90"/>
    <mergeCell ref="FLH88:FLH90"/>
    <mergeCell ref="FLI88:FLI90"/>
    <mergeCell ref="FLJ88:FLJ90"/>
    <mergeCell ref="FLA88:FLA90"/>
    <mergeCell ref="FLB88:FLB90"/>
    <mergeCell ref="FLC88:FLC90"/>
    <mergeCell ref="FLD88:FLD90"/>
    <mergeCell ref="FLE88:FLE90"/>
    <mergeCell ref="FKV88:FKV90"/>
    <mergeCell ref="FKW88:FKW90"/>
    <mergeCell ref="FKX88:FKX90"/>
    <mergeCell ref="FKY88:FKY90"/>
    <mergeCell ref="FKZ88:FKZ90"/>
    <mergeCell ref="FKQ88:FKQ90"/>
    <mergeCell ref="FKR88:FKR90"/>
    <mergeCell ref="FKS88:FKS90"/>
    <mergeCell ref="FKT88:FKT90"/>
    <mergeCell ref="FKU88:FKU90"/>
    <mergeCell ref="FKL88:FKL90"/>
    <mergeCell ref="FKM88:FKM90"/>
    <mergeCell ref="FKN88:FKN90"/>
    <mergeCell ref="FKO88:FKO90"/>
    <mergeCell ref="FKP88:FKP90"/>
    <mergeCell ref="FKG88:FKG90"/>
    <mergeCell ref="FKH88:FKH90"/>
    <mergeCell ref="FKI88:FKI90"/>
    <mergeCell ref="FKJ88:FKJ90"/>
    <mergeCell ref="FKK88:FKK90"/>
    <mergeCell ref="FKB88:FKB90"/>
    <mergeCell ref="FKC88:FKC90"/>
    <mergeCell ref="FKD88:FKD90"/>
    <mergeCell ref="FKE88:FKE90"/>
    <mergeCell ref="FKF88:FKF90"/>
    <mergeCell ref="FJW88:FJW90"/>
    <mergeCell ref="FJX88:FJX90"/>
    <mergeCell ref="FJY88:FJY90"/>
    <mergeCell ref="FJZ88:FJZ90"/>
    <mergeCell ref="FKA88:FKA90"/>
    <mergeCell ref="FJR88:FJR90"/>
    <mergeCell ref="FJS88:FJS90"/>
    <mergeCell ref="FJT88:FJT90"/>
    <mergeCell ref="FJU88:FJU90"/>
    <mergeCell ref="FJV88:FJV90"/>
    <mergeCell ref="FJM88:FJM90"/>
    <mergeCell ref="FJN88:FJN90"/>
    <mergeCell ref="FJO88:FJO90"/>
    <mergeCell ref="FJP88:FJP90"/>
    <mergeCell ref="FJQ88:FJQ90"/>
    <mergeCell ref="FJH88:FJH90"/>
    <mergeCell ref="FJI88:FJI90"/>
    <mergeCell ref="FJJ88:FJJ90"/>
    <mergeCell ref="FJK88:FJK90"/>
    <mergeCell ref="FJL88:FJL90"/>
    <mergeCell ref="FJC88:FJC90"/>
    <mergeCell ref="FJD88:FJD90"/>
    <mergeCell ref="FJE88:FJE90"/>
    <mergeCell ref="FJF88:FJF90"/>
    <mergeCell ref="FJG88:FJG90"/>
    <mergeCell ref="FIX88:FIX90"/>
    <mergeCell ref="FIY88:FIY90"/>
    <mergeCell ref="FIZ88:FIZ90"/>
    <mergeCell ref="FJA88:FJA90"/>
    <mergeCell ref="FJB88:FJB90"/>
    <mergeCell ref="FIS88:FIS90"/>
    <mergeCell ref="FIT88:FIT90"/>
    <mergeCell ref="FIU88:FIU90"/>
    <mergeCell ref="FIV88:FIV90"/>
    <mergeCell ref="FIW88:FIW90"/>
    <mergeCell ref="FIN88:FIN90"/>
    <mergeCell ref="FIO88:FIO90"/>
    <mergeCell ref="FIP88:FIP90"/>
    <mergeCell ref="FIQ88:FIQ90"/>
    <mergeCell ref="FIR88:FIR90"/>
    <mergeCell ref="FII88:FII90"/>
    <mergeCell ref="FIJ88:FIJ90"/>
    <mergeCell ref="FIK88:FIK90"/>
    <mergeCell ref="FIL88:FIL90"/>
    <mergeCell ref="FIM88:FIM90"/>
    <mergeCell ref="FID88:FID90"/>
    <mergeCell ref="FIE88:FIE90"/>
    <mergeCell ref="FIF88:FIF90"/>
    <mergeCell ref="FIG88:FIG90"/>
    <mergeCell ref="FIH88:FIH90"/>
    <mergeCell ref="FHY88:FHY90"/>
    <mergeCell ref="FHZ88:FHZ90"/>
    <mergeCell ref="FIA88:FIA90"/>
    <mergeCell ref="FIB88:FIB90"/>
    <mergeCell ref="FIC88:FIC90"/>
    <mergeCell ref="FHT88:FHT90"/>
    <mergeCell ref="FHU88:FHU90"/>
    <mergeCell ref="FHV88:FHV90"/>
    <mergeCell ref="FHW88:FHW90"/>
    <mergeCell ref="FHX88:FHX90"/>
    <mergeCell ref="FHO88:FHO90"/>
    <mergeCell ref="FHP88:FHP90"/>
    <mergeCell ref="FHQ88:FHQ90"/>
    <mergeCell ref="FHR88:FHR90"/>
    <mergeCell ref="FHS88:FHS90"/>
    <mergeCell ref="FHJ88:FHJ90"/>
    <mergeCell ref="FHK88:FHK90"/>
    <mergeCell ref="FHL88:FHL90"/>
    <mergeCell ref="FHM88:FHM90"/>
    <mergeCell ref="FHN88:FHN90"/>
    <mergeCell ref="FHE88:FHE90"/>
    <mergeCell ref="FHF88:FHF90"/>
    <mergeCell ref="FHG88:FHG90"/>
    <mergeCell ref="FHH88:FHH90"/>
    <mergeCell ref="FHI88:FHI90"/>
    <mergeCell ref="FGZ88:FGZ90"/>
    <mergeCell ref="FHA88:FHA90"/>
    <mergeCell ref="FHB88:FHB90"/>
    <mergeCell ref="FHC88:FHC90"/>
    <mergeCell ref="FHD88:FHD90"/>
    <mergeCell ref="FGU88:FGU90"/>
    <mergeCell ref="FGV88:FGV90"/>
    <mergeCell ref="FGW88:FGW90"/>
    <mergeCell ref="FGX88:FGX90"/>
    <mergeCell ref="FGY88:FGY90"/>
    <mergeCell ref="FGP88:FGP90"/>
    <mergeCell ref="FGQ88:FGQ90"/>
    <mergeCell ref="FGR88:FGR90"/>
    <mergeCell ref="FGS88:FGS90"/>
    <mergeCell ref="FGT88:FGT90"/>
    <mergeCell ref="FGK88:FGK90"/>
    <mergeCell ref="FGL88:FGL90"/>
    <mergeCell ref="FGM88:FGM90"/>
    <mergeCell ref="FGN88:FGN90"/>
    <mergeCell ref="FGO88:FGO90"/>
    <mergeCell ref="FGF88:FGF90"/>
    <mergeCell ref="FGG88:FGG90"/>
    <mergeCell ref="FGH88:FGH90"/>
    <mergeCell ref="FGI88:FGI90"/>
    <mergeCell ref="FGJ88:FGJ90"/>
    <mergeCell ref="FGA88:FGA90"/>
    <mergeCell ref="FGB88:FGB90"/>
    <mergeCell ref="FGC88:FGC90"/>
    <mergeCell ref="FGD88:FGD90"/>
    <mergeCell ref="FGE88:FGE90"/>
    <mergeCell ref="FFV88:FFV90"/>
    <mergeCell ref="FFW88:FFW90"/>
    <mergeCell ref="FFX88:FFX90"/>
    <mergeCell ref="FFY88:FFY90"/>
    <mergeCell ref="FFZ88:FFZ90"/>
    <mergeCell ref="FFQ88:FFQ90"/>
    <mergeCell ref="FFR88:FFR90"/>
    <mergeCell ref="FFS88:FFS90"/>
    <mergeCell ref="FFT88:FFT90"/>
    <mergeCell ref="FFU88:FFU90"/>
    <mergeCell ref="FFL88:FFL90"/>
    <mergeCell ref="FFM88:FFM90"/>
    <mergeCell ref="FFN88:FFN90"/>
    <mergeCell ref="FFO88:FFO90"/>
    <mergeCell ref="FFP88:FFP90"/>
    <mergeCell ref="FFG88:FFG90"/>
    <mergeCell ref="FFH88:FFH90"/>
    <mergeCell ref="FFI88:FFI90"/>
    <mergeCell ref="FFJ88:FFJ90"/>
    <mergeCell ref="FFK88:FFK90"/>
    <mergeCell ref="FFB88:FFB90"/>
    <mergeCell ref="FFC88:FFC90"/>
    <mergeCell ref="FFD88:FFD90"/>
    <mergeCell ref="FFE88:FFE90"/>
    <mergeCell ref="FFF88:FFF90"/>
    <mergeCell ref="FEW88:FEW90"/>
    <mergeCell ref="FEX88:FEX90"/>
    <mergeCell ref="FEY88:FEY90"/>
    <mergeCell ref="FEZ88:FEZ90"/>
    <mergeCell ref="FFA88:FFA90"/>
    <mergeCell ref="FER88:FER90"/>
    <mergeCell ref="FES88:FES90"/>
    <mergeCell ref="FET88:FET90"/>
    <mergeCell ref="FEU88:FEU90"/>
    <mergeCell ref="FEV88:FEV90"/>
    <mergeCell ref="FEM88:FEM90"/>
    <mergeCell ref="FEN88:FEN90"/>
    <mergeCell ref="FEO88:FEO90"/>
    <mergeCell ref="FEP88:FEP90"/>
    <mergeCell ref="FEQ88:FEQ90"/>
    <mergeCell ref="FEH88:FEH90"/>
    <mergeCell ref="FEI88:FEI90"/>
    <mergeCell ref="FEJ88:FEJ90"/>
    <mergeCell ref="FEK88:FEK90"/>
    <mergeCell ref="FEL88:FEL90"/>
    <mergeCell ref="FEC88:FEC90"/>
    <mergeCell ref="FED88:FED90"/>
    <mergeCell ref="FEE88:FEE90"/>
    <mergeCell ref="FEF88:FEF90"/>
    <mergeCell ref="FEG88:FEG90"/>
    <mergeCell ref="FDX88:FDX90"/>
    <mergeCell ref="FDY88:FDY90"/>
    <mergeCell ref="FDZ88:FDZ90"/>
    <mergeCell ref="FEA88:FEA90"/>
    <mergeCell ref="FEB88:FEB90"/>
    <mergeCell ref="FDS88:FDS90"/>
    <mergeCell ref="FDT88:FDT90"/>
    <mergeCell ref="FDU88:FDU90"/>
    <mergeCell ref="FDV88:FDV90"/>
    <mergeCell ref="FDW88:FDW90"/>
    <mergeCell ref="FDN88:FDN90"/>
    <mergeCell ref="FDO88:FDO90"/>
    <mergeCell ref="FDP88:FDP90"/>
    <mergeCell ref="FDQ88:FDQ90"/>
    <mergeCell ref="FDR88:FDR90"/>
    <mergeCell ref="FDI88:FDI90"/>
    <mergeCell ref="FDJ88:FDJ90"/>
    <mergeCell ref="FDK88:FDK90"/>
    <mergeCell ref="FDL88:FDL90"/>
    <mergeCell ref="FDM88:FDM90"/>
    <mergeCell ref="FDD88:FDD90"/>
    <mergeCell ref="FDE88:FDE90"/>
    <mergeCell ref="FDF88:FDF90"/>
    <mergeCell ref="FDG88:FDG90"/>
    <mergeCell ref="FDH88:FDH90"/>
    <mergeCell ref="FCY88:FCY90"/>
    <mergeCell ref="FCZ88:FCZ90"/>
    <mergeCell ref="FDA88:FDA90"/>
    <mergeCell ref="FDB88:FDB90"/>
    <mergeCell ref="FDC88:FDC90"/>
    <mergeCell ref="FCT88:FCT90"/>
    <mergeCell ref="FCU88:FCU90"/>
    <mergeCell ref="FCV88:FCV90"/>
    <mergeCell ref="FCW88:FCW90"/>
    <mergeCell ref="FCX88:FCX90"/>
    <mergeCell ref="FCO88:FCO90"/>
    <mergeCell ref="FCP88:FCP90"/>
    <mergeCell ref="FCQ88:FCQ90"/>
    <mergeCell ref="FCR88:FCR90"/>
    <mergeCell ref="FCS88:FCS90"/>
    <mergeCell ref="FCJ88:FCJ90"/>
    <mergeCell ref="FCK88:FCK90"/>
    <mergeCell ref="FCL88:FCL90"/>
    <mergeCell ref="FCM88:FCM90"/>
    <mergeCell ref="FCN88:FCN90"/>
    <mergeCell ref="FCE88:FCE90"/>
    <mergeCell ref="FCF88:FCF90"/>
    <mergeCell ref="FCG88:FCG90"/>
    <mergeCell ref="FCH88:FCH90"/>
    <mergeCell ref="FCI88:FCI90"/>
    <mergeCell ref="FBZ88:FBZ90"/>
    <mergeCell ref="FCA88:FCA90"/>
    <mergeCell ref="FCB88:FCB90"/>
    <mergeCell ref="FCC88:FCC90"/>
    <mergeCell ref="FCD88:FCD90"/>
    <mergeCell ref="FBU88:FBU90"/>
    <mergeCell ref="FBV88:FBV90"/>
    <mergeCell ref="FBW88:FBW90"/>
    <mergeCell ref="FBX88:FBX90"/>
    <mergeCell ref="FBY88:FBY90"/>
    <mergeCell ref="FBP88:FBP90"/>
    <mergeCell ref="FBQ88:FBQ90"/>
    <mergeCell ref="FBR88:FBR90"/>
    <mergeCell ref="FBS88:FBS90"/>
    <mergeCell ref="FBT88:FBT90"/>
    <mergeCell ref="FBK88:FBK90"/>
    <mergeCell ref="FBL88:FBL90"/>
    <mergeCell ref="FBM88:FBM90"/>
    <mergeCell ref="FBN88:FBN90"/>
    <mergeCell ref="FBO88:FBO90"/>
    <mergeCell ref="FBF88:FBF90"/>
    <mergeCell ref="FBG88:FBG90"/>
    <mergeCell ref="FBH88:FBH90"/>
    <mergeCell ref="FBI88:FBI90"/>
    <mergeCell ref="FBJ88:FBJ90"/>
    <mergeCell ref="FBA88:FBA90"/>
    <mergeCell ref="FBB88:FBB90"/>
    <mergeCell ref="FBC88:FBC90"/>
    <mergeCell ref="FBD88:FBD90"/>
    <mergeCell ref="FBE88:FBE90"/>
    <mergeCell ref="FAV88:FAV90"/>
    <mergeCell ref="FAW88:FAW90"/>
    <mergeCell ref="FAX88:FAX90"/>
    <mergeCell ref="FAY88:FAY90"/>
    <mergeCell ref="FAZ88:FAZ90"/>
    <mergeCell ref="FAQ88:FAQ90"/>
    <mergeCell ref="FAR88:FAR90"/>
    <mergeCell ref="FAS88:FAS90"/>
    <mergeCell ref="FAT88:FAT90"/>
    <mergeCell ref="FAU88:FAU90"/>
    <mergeCell ref="FAL88:FAL90"/>
    <mergeCell ref="FAM88:FAM90"/>
    <mergeCell ref="FAN88:FAN90"/>
    <mergeCell ref="FAO88:FAO90"/>
    <mergeCell ref="FAP88:FAP90"/>
    <mergeCell ref="FAG88:FAG90"/>
    <mergeCell ref="FAH88:FAH90"/>
    <mergeCell ref="FAI88:FAI90"/>
    <mergeCell ref="FAJ88:FAJ90"/>
    <mergeCell ref="FAK88:FAK90"/>
    <mergeCell ref="FAB88:FAB90"/>
    <mergeCell ref="FAC88:FAC90"/>
    <mergeCell ref="FAD88:FAD90"/>
    <mergeCell ref="FAE88:FAE90"/>
    <mergeCell ref="FAF88:FAF90"/>
    <mergeCell ref="EZW88:EZW90"/>
    <mergeCell ref="EZX88:EZX90"/>
    <mergeCell ref="EZY88:EZY90"/>
    <mergeCell ref="EZZ88:EZZ90"/>
    <mergeCell ref="FAA88:FAA90"/>
    <mergeCell ref="EZR88:EZR90"/>
    <mergeCell ref="EZS88:EZS90"/>
    <mergeCell ref="EZT88:EZT90"/>
    <mergeCell ref="EZU88:EZU90"/>
    <mergeCell ref="EZV88:EZV90"/>
    <mergeCell ref="EZM88:EZM90"/>
    <mergeCell ref="EZN88:EZN90"/>
    <mergeCell ref="EZO88:EZO90"/>
    <mergeCell ref="EZP88:EZP90"/>
    <mergeCell ref="EZQ88:EZQ90"/>
    <mergeCell ref="EZH88:EZH90"/>
    <mergeCell ref="EZI88:EZI90"/>
    <mergeCell ref="EZJ88:EZJ90"/>
    <mergeCell ref="EZK88:EZK90"/>
    <mergeCell ref="EZL88:EZL90"/>
    <mergeCell ref="EZC88:EZC90"/>
    <mergeCell ref="EZD88:EZD90"/>
    <mergeCell ref="EZE88:EZE90"/>
    <mergeCell ref="EZF88:EZF90"/>
    <mergeCell ref="EZG88:EZG90"/>
    <mergeCell ref="EYX88:EYX90"/>
    <mergeCell ref="EYY88:EYY90"/>
    <mergeCell ref="EYZ88:EYZ90"/>
    <mergeCell ref="EZA88:EZA90"/>
    <mergeCell ref="EZB88:EZB90"/>
    <mergeCell ref="EYS88:EYS90"/>
    <mergeCell ref="EYT88:EYT90"/>
    <mergeCell ref="EYU88:EYU90"/>
    <mergeCell ref="EYV88:EYV90"/>
    <mergeCell ref="EYW88:EYW90"/>
    <mergeCell ref="EYN88:EYN90"/>
    <mergeCell ref="EYO88:EYO90"/>
    <mergeCell ref="EYP88:EYP90"/>
    <mergeCell ref="EYQ88:EYQ90"/>
    <mergeCell ref="EYR88:EYR90"/>
    <mergeCell ref="EYI88:EYI90"/>
    <mergeCell ref="EYJ88:EYJ90"/>
    <mergeCell ref="EYK88:EYK90"/>
    <mergeCell ref="EYL88:EYL90"/>
    <mergeCell ref="EYM88:EYM90"/>
    <mergeCell ref="EYD88:EYD90"/>
    <mergeCell ref="EYE88:EYE90"/>
    <mergeCell ref="EYF88:EYF90"/>
    <mergeCell ref="EYG88:EYG90"/>
    <mergeCell ref="EYH88:EYH90"/>
    <mergeCell ref="EXY88:EXY90"/>
    <mergeCell ref="EXZ88:EXZ90"/>
    <mergeCell ref="EYA88:EYA90"/>
    <mergeCell ref="EYB88:EYB90"/>
    <mergeCell ref="EYC88:EYC90"/>
    <mergeCell ref="EXT88:EXT90"/>
    <mergeCell ref="EXU88:EXU90"/>
    <mergeCell ref="EXV88:EXV90"/>
    <mergeCell ref="EXW88:EXW90"/>
    <mergeCell ref="EXX88:EXX90"/>
    <mergeCell ref="EXO88:EXO90"/>
    <mergeCell ref="EXP88:EXP90"/>
    <mergeCell ref="EXQ88:EXQ90"/>
    <mergeCell ref="EXR88:EXR90"/>
    <mergeCell ref="EXS88:EXS90"/>
    <mergeCell ref="EXJ88:EXJ90"/>
    <mergeCell ref="EXK88:EXK90"/>
    <mergeCell ref="EXL88:EXL90"/>
    <mergeCell ref="EXM88:EXM90"/>
    <mergeCell ref="EXN88:EXN90"/>
    <mergeCell ref="EXE88:EXE90"/>
    <mergeCell ref="EXF88:EXF90"/>
    <mergeCell ref="EXG88:EXG90"/>
    <mergeCell ref="EXH88:EXH90"/>
    <mergeCell ref="EXI88:EXI90"/>
    <mergeCell ref="EWZ88:EWZ90"/>
    <mergeCell ref="EXA88:EXA90"/>
    <mergeCell ref="EXB88:EXB90"/>
    <mergeCell ref="EXC88:EXC90"/>
    <mergeCell ref="EXD88:EXD90"/>
    <mergeCell ref="EWU88:EWU90"/>
    <mergeCell ref="EWV88:EWV90"/>
    <mergeCell ref="EWW88:EWW90"/>
    <mergeCell ref="EWX88:EWX90"/>
    <mergeCell ref="EWY88:EWY90"/>
    <mergeCell ref="EWP88:EWP90"/>
    <mergeCell ref="EWQ88:EWQ90"/>
    <mergeCell ref="EWR88:EWR90"/>
    <mergeCell ref="EWS88:EWS90"/>
    <mergeCell ref="EWT88:EWT90"/>
    <mergeCell ref="EWK88:EWK90"/>
    <mergeCell ref="EWL88:EWL90"/>
    <mergeCell ref="EWM88:EWM90"/>
    <mergeCell ref="EWN88:EWN90"/>
    <mergeCell ref="EWO88:EWO90"/>
    <mergeCell ref="EWF88:EWF90"/>
    <mergeCell ref="EWG88:EWG90"/>
    <mergeCell ref="EWH88:EWH90"/>
    <mergeCell ref="EWI88:EWI90"/>
    <mergeCell ref="EWJ88:EWJ90"/>
    <mergeCell ref="EWA88:EWA90"/>
    <mergeCell ref="EWB88:EWB90"/>
    <mergeCell ref="EWC88:EWC90"/>
    <mergeCell ref="EWD88:EWD90"/>
    <mergeCell ref="EWE88:EWE90"/>
    <mergeCell ref="EVV88:EVV90"/>
    <mergeCell ref="EVW88:EVW90"/>
    <mergeCell ref="EVX88:EVX90"/>
    <mergeCell ref="EVY88:EVY90"/>
    <mergeCell ref="EVZ88:EVZ90"/>
    <mergeCell ref="EVQ88:EVQ90"/>
    <mergeCell ref="EVR88:EVR90"/>
    <mergeCell ref="EVS88:EVS90"/>
    <mergeCell ref="EVT88:EVT90"/>
    <mergeCell ref="EVU88:EVU90"/>
    <mergeCell ref="EVL88:EVL90"/>
    <mergeCell ref="EVM88:EVM90"/>
    <mergeCell ref="EVN88:EVN90"/>
    <mergeCell ref="EVO88:EVO90"/>
    <mergeCell ref="EVP88:EVP90"/>
    <mergeCell ref="EVG88:EVG90"/>
    <mergeCell ref="EVH88:EVH90"/>
    <mergeCell ref="EVI88:EVI90"/>
    <mergeCell ref="EVJ88:EVJ90"/>
    <mergeCell ref="EVK88:EVK90"/>
    <mergeCell ref="EVB88:EVB90"/>
    <mergeCell ref="EVC88:EVC90"/>
    <mergeCell ref="EVD88:EVD90"/>
    <mergeCell ref="EVE88:EVE90"/>
    <mergeCell ref="EVF88:EVF90"/>
    <mergeCell ref="EUW88:EUW90"/>
    <mergeCell ref="EUX88:EUX90"/>
    <mergeCell ref="EUY88:EUY90"/>
    <mergeCell ref="EUZ88:EUZ90"/>
    <mergeCell ref="EVA88:EVA90"/>
    <mergeCell ref="EUR88:EUR90"/>
    <mergeCell ref="EUS88:EUS90"/>
    <mergeCell ref="EUT88:EUT90"/>
    <mergeCell ref="EUU88:EUU90"/>
    <mergeCell ref="EUV88:EUV90"/>
    <mergeCell ref="EUM88:EUM90"/>
    <mergeCell ref="EUN88:EUN90"/>
    <mergeCell ref="EUO88:EUO90"/>
    <mergeCell ref="EUP88:EUP90"/>
    <mergeCell ref="EUQ88:EUQ90"/>
    <mergeCell ref="EUH88:EUH90"/>
    <mergeCell ref="EUI88:EUI90"/>
    <mergeCell ref="EUJ88:EUJ90"/>
    <mergeCell ref="EUK88:EUK90"/>
    <mergeCell ref="EUL88:EUL90"/>
    <mergeCell ref="EUC88:EUC90"/>
    <mergeCell ref="EUD88:EUD90"/>
    <mergeCell ref="EUE88:EUE90"/>
    <mergeCell ref="EUF88:EUF90"/>
    <mergeCell ref="EUG88:EUG90"/>
    <mergeCell ref="ETX88:ETX90"/>
    <mergeCell ref="ETY88:ETY90"/>
    <mergeCell ref="ETZ88:ETZ90"/>
    <mergeCell ref="EUA88:EUA90"/>
    <mergeCell ref="EUB88:EUB90"/>
    <mergeCell ref="ETS88:ETS90"/>
    <mergeCell ref="ETT88:ETT90"/>
    <mergeCell ref="ETU88:ETU90"/>
    <mergeCell ref="ETV88:ETV90"/>
    <mergeCell ref="ETW88:ETW90"/>
    <mergeCell ref="ETN88:ETN90"/>
    <mergeCell ref="ETO88:ETO90"/>
    <mergeCell ref="ETP88:ETP90"/>
    <mergeCell ref="ETQ88:ETQ90"/>
    <mergeCell ref="ETR88:ETR90"/>
    <mergeCell ref="ETI88:ETI90"/>
    <mergeCell ref="ETJ88:ETJ90"/>
    <mergeCell ref="ETK88:ETK90"/>
    <mergeCell ref="ETL88:ETL90"/>
    <mergeCell ref="ETM88:ETM90"/>
    <mergeCell ref="ETD88:ETD90"/>
    <mergeCell ref="ETE88:ETE90"/>
    <mergeCell ref="ETF88:ETF90"/>
    <mergeCell ref="ETG88:ETG90"/>
    <mergeCell ref="ETH88:ETH90"/>
    <mergeCell ref="ESY88:ESY90"/>
    <mergeCell ref="ESZ88:ESZ90"/>
    <mergeCell ref="ETA88:ETA90"/>
    <mergeCell ref="ETB88:ETB90"/>
    <mergeCell ref="ETC88:ETC90"/>
    <mergeCell ref="EST88:EST90"/>
    <mergeCell ref="ESU88:ESU90"/>
    <mergeCell ref="ESV88:ESV90"/>
    <mergeCell ref="ESW88:ESW90"/>
    <mergeCell ref="ESX88:ESX90"/>
    <mergeCell ref="ESO88:ESO90"/>
    <mergeCell ref="ESP88:ESP90"/>
    <mergeCell ref="ESQ88:ESQ90"/>
    <mergeCell ref="ESR88:ESR90"/>
    <mergeCell ref="ESS88:ESS90"/>
    <mergeCell ref="ESJ88:ESJ90"/>
    <mergeCell ref="ESK88:ESK90"/>
    <mergeCell ref="ESL88:ESL90"/>
    <mergeCell ref="ESM88:ESM90"/>
    <mergeCell ref="ESN88:ESN90"/>
    <mergeCell ref="ESE88:ESE90"/>
    <mergeCell ref="ESF88:ESF90"/>
    <mergeCell ref="ESG88:ESG90"/>
    <mergeCell ref="ESH88:ESH90"/>
    <mergeCell ref="ESI88:ESI90"/>
    <mergeCell ref="ERZ88:ERZ90"/>
    <mergeCell ref="ESA88:ESA90"/>
    <mergeCell ref="ESB88:ESB90"/>
    <mergeCell ref="ESC88:ESC90"/>
    <mergeCell ref="ESD88:ESD90"/>
    <mergeCell ref="ERU88:ERU90"/>
    <mergeCell ref="ERV88:ERV90"/>
    <mergeCell ref="ERW88:ERW90"/>
    <mergeCell ref="ERX88:ERX90"/>
    <mergeCell ref="ERY88:ERY90"/>
    <mergeCell ref="ERP88:ERP90"/>
    <mergeCell ref="ERQ88:ERQ90"/>
    <mergeCell ref="ERR88:ERR90"/>
    <mergeCell ref="ERS88:ERS90"/>
    <mergeCell ref="ERT88:ERT90"/>
    <mergeCell ref="ERK88:ERK90"/>
    <mergeCell ref="ERL88:ERL90"/>
    <mergeCell ref="ERM88:ERM90"/>
    <mergeCell ref="ERN88:ERN90"/>
    <mergeCell ref="ERO88:ERO90"/>
    <mergeCell ref="ERF88:ERF90"/>
    <mergeCell ref="ERG88:ERG90"/>
    <mergeCell ref="ERH88:ERH90"/>
    <mergeCell ref="ERI88:ERI90"/>
    <mergeCell ref="ERJ88:ERJ90"/>
    <mergeCell ref="ERA88:ERA90"/>
    <mergeCell ref="ERB88:ERB90"/>
    <mergeCell ref="ERC88:ERC90"/>
    <mergeCell ref="ERD88:ERD90"/>
    <mergeCell ref="ERE88:ERE90"/>
    <mergeCell ref="EQV88:EQV90"/>
    <mergeCell ref="EQW88:EQW90"/>
    <mergeCell ref="EQX88:EQX90"/>
    <mergeCell ref="EQY88:EQY90"/>
    <mergeCell ref="EQZ88:EQZ90"/>
    <mergeCell ref="EQQ88:EQQ90"/>
    <mergeCell ref="EQR88:EQR90"/>
    <mergeCell ref="EQS88:EQS90"/>
    <mergeCell ref="EQT88:EQT90"/>
    <mergeCell ref="EQU88:EQU90"/>
    <mergeCell ref="EQL88:EQL90"/>
    <mergeCell ref="EQM88:EQM90"/>
    <mergeCell ref="EQN88:EQN90"/>
    <mergeCell ref="EQO88:EQO90"/>
    <mergeCell ref="EQP88:EQP90"/>
    <mergeCell ref="EQG88:EQG90"/>
    <mergeCell ref="EQH88:EQH90"/>
    <mergeCell ref="EQI88:EQI90"/>
    <mergeCell ref="EQJ88:EQJ90"/>
    <mergeCell ref="EQK88:EQK90"/>
    <mergeCell ref="EQB88:EQB90"/>
    <mergeCell ref="EQC88:EQC90"/>
    <mergeCell ref="EQD88:EQD90"/>
    <mergeCell ref="EQE88:EQE90"/>
    <mergeCell ref="EQF88:EQF90"/>
    <mergeCell ref="EPW88:EPW90"/>
    <mergeCell ref="EPX88:EPX90"/>
    <mergeCell ref="EPY88:EPY90"/>
    <mergeCell ref="EPZ88:EPZ90"/>
    <mergeCell ref="EQA88:EQA90"/>
    <mergeCell ref="EPR88:EPR90"/>
    <mergeCell ref="EPS88:EPS90"/>
    <mergeCell ref="EPT88:EPT90"/>
    <mergeCell ref="EPU88:EPU90"/>
    <mergeCell ref="EPV88:EPV90"/>
    <mergeCell ref="EPM88:EPM90"/>
    <mergeCell ref="EPN88:EPN90"/>
    <mergeCell ref="EPO88:EPO90"/>
    <mergeCell ref="EPP88:EPP90"/>
    <mergeCell ref="EPQ88:EPQ90"/>
    <mergeCell ref="EPH88:EPH90"/>
    <mergeCell ref="EPI88:EPI90"/>
    <mergeCell ref="EPJ88:EPJ90"/>
    <mergeCell ref="EPK88:EPK90"/>
    <mergeCell ref="EPL88:EPL90"/>
    <mergeCell ref="EPC88:EPC90"/>
    <mergeCell ref="EPD88:EPD90"/>
    <mergeCell ref="EPE88:EPE90"/>
    <mergeCell ref="EPF88:EPF90"/>
    <mergeCell ref="EPG88:EPG90"/>
    <mergeCell ref="EOX88:EOX90"/>
    <mergeCell ref="EOY88:EOY90"/>
    <mergeCell ref="EOZ88:EOZ90"/>
    <mergeCell ref="EPA88:EPA90"/>
    <mergeCell ref="EPB88:EPB90"/>
    <mergeCell ref="EOS88:EOS90"/>
    <mergeCell ref="EOT88:EOT90"/>
    <mergeCell ref="EOU88:EOU90"/>
    <mergeCell ref="EOV88:EOV90"/>
    <mergeCell ref="EOW88:EOW90"/>
    <mergeCell ref="EON88:EON90"/>
    <mergeCell ref="EOO88:EOO90"/>
    <mergeCell ref="EOP88:EOP90"/>
    <mergeCell ref="EOQ88:EOQ90"/>
    <mergeCell ref="EOR88:EOR90"/>
    <mergeCell ref="EOI88:EOI90"/>
    <mergeCell ref="EOJ88:EOJ90"/>
    <mergeCell ref="EOK88:EOK90"/>
    <mergeCell ref="EOL88:EOL90"/>
    <mergeCell ref="EOM88:EOM90"/>
    <mergeCell ref="EOD88:EOD90"/>
    <mergeCell ref="EOE88:EOE90"/>
    <mergeCell ref="EOF88:EOF90"/>
    <mergeCell ref="EOG88:EOG90"/>
    <mergeCell ref="EOH88:EOH90"/>
    <mergeCell ref="ENY88:ENY90"/>
    <mergeCell ref="ENZ88:ENZ90"/>
    <mergeCell ref="EOA88:EOA90"/>
    <mergeCell ref="EOB88:EOB90"/>
    <mergeCell ref="EOC88:EOC90"/>
    <mergeCell ref="ENT88:ENT90"/>
    <mergeCell ref="ENU88:ENU90"/>
    <mergeCell ref="ENV88:ENV90"/>
    <mergeCell ref="ENW88:ENW90"/>
    <mergeCell ref="ENX88:ENX90"/>
    <mergeCell ref="ENO88:ENO90"/>
    <mergeCell ref="ENP88:ENP90"/>
    <mergeCell ref="ENQ88:ENQ90"/>
    <mergeCell ref="ENR88:ENR90"/>
    <mergeCell ref="ENS88:ENS90"/>
    <mergeCell ref="ENJ88:ENJ90"/>
    <mergeCell ref="ENK88:ENK90"/>
    <mergeCell ref="ENL88:ENL90"/>
    <mergeCell ref="ENM88:ENM90"/>
    <mergeCell ref="ENN88:ENN90"/>
    <mergeCell ref="ENE88:ENE90"/>
    <mergeCell ref="ENF88:ENF90"/>
    <mergeCell ref="ENG88:ENG90"/>
    <mergeCell ref="ENH88:ENH90"/>
    <mergeCell ref="ENI88:ENI90"/>
    <mergeCell ref="EMZ88:EMZ90"/>
    <mergeCell ref="ENA88:ENA90"/>
    <mergeCell ref="ENB88:ENB90"/>
    <mergeCell ref="ENC88:ENC90"/>
    <mergeCell ref="END88:END90"/>
    <mergeCell ref="EMU88:EMU90"/>
    <mergeCell ref="EMV88:EMV90"/>
    <mergeCell ref="EMW88:EMW90"/>
    <mergeCell ref="EMX88:EMX90"/>
    <mergeCell ref="EMY88:EMY90"/>
    <mergeCell ref="EMP88:EMP90"/>
    <mergeCell ref="EMQ88:EMQ90"/>
    <mergeCell ref="EMR88:EMR90"/>
    <mergeCell ref="EMS88:EMS90"/>
    <mergeCell ref="EMT88:EMT90"/>
    <mergeCell ref="EMK88:EMK90"/>
    <mergeCell ref="EML88:EML90"/>
    <mergeCell ref="EMM88:EMM90"/>
    <mergeCell ref="EMN88:EMN90"/>
    <mergeCell ref="EMO88:EMO90"/>
    <mergeCell ref="EMF88:EMF90"/>
    <mergeCell ref="EMG88:EMG90"/>
    <mergeCell ref="EMH88:EMH90"/>
    <mergeCell ref="EMI88:EMI90"/>
    <mergeCell ref="EMJ88:EMJ90"/>
    <mergeCell ref="EMA88:EMA90"/>
    <mergeCell ref="EMB88:EMB90"/>
    <mergeCell ref="EMC88:EMC90"/>
    <mergeCell ref="EMD88:EMD90"/>
    <mergeCell ref="EME88:EME90"/>
    <mergeCell ref="ELV88:ELV90"/>
    <mergeCell ref="ELW88:ELW90"/>
    <mergeCell ref="ELX88:ELX90"/>
    <mergeCell ref="ELY88:ELY90"/>
    <mergeCell ref="ELZ88:ELZ90"/>
    <mergeCell ref="ELQ88:ELQ90"/>
    <mergeCell ref="ELR88:ELR90"/>
    <mergeCell ref="ELS88:ELS90"/>
    <mergeCell ref="ELT88:ELT90"/>
    <mergeCell ref="ELU88:ELU90"/>
    <mergeCell ref="ELL88:ELL90"/>
    <mergeCell ref="ELM88:ELM90"/>
    <mergeCell ref="ELN88:ELN90"/>
    <mergeCell ref="ELO88:ELO90"/>
    <mergeCell ref="ELP88:ELP90"/>
    <mergeCell ref="ELG88:ELG90"/>
    <mergeCell ref="ELH88:ELH90"/>
    <mergeCell ref="ELI88:ELI90"/>
    <mergeCell ref="ELJ88:ELJ90"/>
    <mergeCell ref="ELK88:ELK90"/>
    <mergeCell ref="ELB88:ELB90"/>
    <mergeCell ref="ELC88:ELC90"/>
    <mergeCell ref="ELD88:ELD90"/>
    <mergeCell ref="ELE88:ELE90"/>
    <mergeCell ref="ELF88:ELF90"/>
    <mergeCell ref="EKW88:EKW90"/>
    <mergeCell ref="EKX88:EKX90"/>
    <mergeCell ref="EKY88:EKY90"/>
    <mergeCell ref="EKZ88:EKZ90"/>
    <mergeCell ref="ELA88:ELA90"/>
    <mergeCell ref="EKR88:EKR90"/>
    <mergeCell ref="EKS88:EKS90"/>
    <mergeCell ref="EKT88:EKT90"/>
    <mergeCell ref="EKU88:EKU90"/>
    <mergeCell ref="EKV88:EKV90"/>
    <mergeCell ref="EKM88:EKM90"/>
    <mergeCell ref="EKN88:EKN90"/>
    <mergeCell ref="EKO88:EKO90"/>
    <mergeCell ref="EKP88:EKP90"/>
    <mergeCell ref="EKQ88:EKQ90"/>
    <mergeCell ref="EKH88:EKH90"/>
    <mergeCell ref="EKI88:EKI90"/>
    <mergeCell ref="EKJ88:EKJ90"/>
    <mergeCell ref="EKK88:EKK90"/>
    <mergeCell ref="EKL88:EKL90"/>
    <mergeCell ref="EKC88:EKC90"/>
    <mergeCell ref="EKD88:EKD90"/>
    <mergeCell ref="EKE88:EKE90"/>
    <mergeCell ref="EKF88:EKF90"/>
    <mergeCell ref="EKG88:EKG90"/>
    <mergeCell ref="EJX88:EJX90"/>
    <mergeCell ref="EJY88:EJY90"/>
    <mergeCell ref="EJZ88:EJZ90"/>
    <mergeCell ref="EKA88:EKA90"/>
    <mergeCell ref="EKB88:EKB90"/>
    <mergeCell ref="EJS88:EJS90"/>
    <mergeCell ref="EJT88:EJT90"/>
    <mergeCell ref="EJU88:EJU90"/>
    <mergeCell ref="EJV88:EJV90"/>
    <mergeCell ref="EJW88:EJW90"/>
    <mergeCell ref="EJN88:EJN90"/>
    <mergeCell ref="EJO88:EJO90"/>
    <mergeCell ref="EJP88:EJP90"/>
    <mergeCell ref="EJQ88:EJQ90"/>
    <mergeCell ref="EJR88:EJR90"/>
    <mergeCell ref="EJI88:EJI90"/>
    <mergeCell ref="EJJ88:EJJ90"/>
    <mergeCell ref="EJK88:EJK90"/>
    <mergeCell ref="EJL88:EJL90"/>
    <mergeCell ref="EJM88:EJM90"/>
    <mergeCell ref="EJD88:EJD90"/>
    <mergeCell ref="EJE88:EJE90"/>
    <mergeCell ref="EJF88:EJF90"/>
    <mergeCell ref="EJG88:EJG90"/>
    <mergeCell ref="EJH88:EJH90"/>
    <mergeCell ref="EIY88:EIY90"/>
    <mergeCell ref="EIZ88:EIZ90"/>
    <mergeCell ref="EJA88:EJA90"/>
    <mergeCell ref="EJB88:EJB90"/>
    <mergeCell ref="EJC88:EJC90"/>
    <mergeCell ref="EIT88:EIT90"/>
    <mergeCell ref="EIU88:EIU90"/>
    <mergeCell ref="EIV88:EIV90"/>
    <mergeCell ref="EIW88:EIW90"/>
    <mergeCell ref="EIX88:EIX90"/>
    <mergeCell ref="EIO88:EIO90"/>
    <mergeCell ref="EIP88:EIP90"/>
    <mergeCell ref="EIQ88:EIQ90"/>
    <mergeCell ref="EIR88:EIR90"/>
    <mergeCell ref="EIS88:EIS90"/>
    <mergeCell ref="EIJ88:EIJ90"/>
    <mergeCell ref="EIK88:EIK90"/>
    <mergeCell ref="EIL88:EIL90"/>
    <mergeCell ref="EIM88:EIM90"/>
    <mergeCell ref="EIN88:EIN90"/>
    <mergeCell ref="EIE88:EIE90"/>
    <mergeCell ref="EIF88:EIF90"/>
    <mergeCell ref="EIG88:EIG90"/>
    <mergeCell ref="EIH88:EIH90"/>
    <mergeCell ref="EII88:EII90"/>
    <mergeCell ref="EHZ88:EHZ90"/>
    <mergeCell ref="EIA88:EIA90"/>
    <mergeCell ref="EIB88:EIB90"/>
    <mergeCell ref="EIC88:EIC90"/>
    <mergeCell ref="EID88:EID90"/>
    <mergeCell ref="EHU88:EHU90"/>
    <mergeCell ref="EHV88:EHV90"/>
    <mergeCell ref="EHW88:EHW90"/>
    <mergeCell ref="EHX88:EHX90"/>
    <mergeCell ref="EHY88:EHY90"/>
    <mergeCell ref="EHP88:EHP90"/>
    <mergeCell ref="EHQ88:EHQ90"/>
    <mergeCell ref="EHR88:EHR90"/>
    <mergeCell ref="EHS88:EHS90"/>
    <mergeCell ref="EHT88:EHT90"/>
    <mergeCell ref="EHK88:EHK90"/>
    <mergeCell ref="EHL88:EHL90"/>
    <mergeCell ref="EHM88:EHM90"/>
    <mergeCell ref="EHN88:EHN90"/>
    <mergeCell ref="EHO88:EHO90"/>
    <mergeCell ref="EHF88:EHF90"/>
    <mergeCell ref="EHG88:EHG90"/>
    <mergeCell ref="EHH88:EHH90"/>
    <mergeCell ref="EHI88:EHI90"/>
    <mergeCell ref="EHJ88:EHJ90"/>
    <mergeCell ref="EHA88:EHA90"/>
    <mergeCell ref="EHB88:EHB90"/>
    <mergeCell ref="EHC88:EHC90"/>
    <mergeCell ref="EHD88:EHD90"/>
    <mergeCell ref="EHE88:EHE90"/>
    <mergeCell ref="EGV88:EGV90"/>
    <mergeCell ref="EGW88:EGW90"/>
    <mergeCell ref="EGX88:EGX90"/>
    <mergeCell ref="EGY88:EGY90"/>
    <mergeCell ref="EGZ88:EGZ90"/>
    <mergeCell ref="EGQ88:EGQ90"/>
    <mergeCell ref="EGR88:EGR90"/>
    <mergeCell ref="EGS88:EGS90"/>
    <mergeCell ref="EGT88:EGT90"/>
    <mergeCell ref="EGU88:EGU90"/>
    <mergeCell ref="EGL88:EGL90"/>
    <mergeCell ref="EGM88:EGM90"/>
    <mergeCell ref="EGN88:EGN90"/>
    <mergeCell ref="EGO88:EGO90"/>
    <mergeCell ref="EGP88:EGP90"/>
    <mergeCell ref="EGG88:EGG90"/>
    <mergeCell ref="EGH88:EGH90"/>
    <mergeCell ref="EGI88:EGI90"/>
    <mergeCell ref="EGJ88:EGJ90"/>
    <mergeCell ref="EGK88:EGK90"/>
    <mergeCell ref="EGB88:EGB90"/>
    <mergeCell ref="EGC88:EGC90"/>
    <mergeCell ref="EGD88:EGD90"/>
    <mergeCell ref="EGE88:EGE90"/>
    <mergeCell ref="EGF88:EGF90"/>
    <mergeCell ref="EFW88:EFW90"/>
    <mergeCell ref="EFX88:EFX90"/>
    <mergeCell ref="EFY88:EFY90"/>
    <mergeCell ref="EFZ88:EFZ90"/>
    <mergeCell ref="EGA88:EGA90"/>
    <mergeCell ref="EFR88:EFR90"/>
    <mergeCell ref="EFS88:EFS90"/>
    <mergeCell ref="EFT88:EFT90"/>
    <mergeCell ref="EFU88:EFU90"/>
    <mergeCell ref="EFV88:EFV90"/>
    <mergeCell ref="EFM88:EFM90"/>
    <mergeCell ref="EFN88:EFN90"/>
    <mergeCell ref="EFO88:EFO90"/>
    <mergeCell ref="EFP88:EFP90"/>
    <mergeCell ref="EFQ88:EFQ90"/>
    <mergeCell ref="EFH88:EFH90"/>
    <mergeCell ref="EFI88:EFI90"/>
    <mergeCell ref="EFJ88:EFJ90"/>
    <mergeCell ref="EFK88:EFK90"/>
    <mergeCell ref="EFL88:EFL90"/>
    <mergeCell ref="EFC88:EFC90"/>
    <mergeCell ref="EFD88:EFD90"/>
    <mergeCell ref="EFE88:EFE90"/>
    <mergeCell ref="EFF88:EFF90"/>
    <mergeCell ref="EFG88:EFG90"/>
    <mergeCell ref="EEX88:EEX90"/>
    <mergeCell ref="EEY88:EEY90"/>
    <mergeCell ref="EEZ88:EEZ90"/>
    <mergeCell ref="EFA88:EFA90"/>
    <mergeCell ref="EFB88:EFB90"/>
    <mergeCell ref="EES88:EES90"/>
    <mergeCell ref="EET88:EET90"/>
    <mergeCell ref="EEU88:EEU90"/>
    <mergeCell ref="EEV88:EEV90"/>
    <mergeCell ref="EEW88:EEW90"/>
    <mergeCell ref="EEN88:EEN90"/>
    <mergeCell ref="EEO88:EEO90"/>
    <mergeCell ref="EEP88:EEP90"/>
    <mergeCell ref="EEQ88:EEQ90"/>
    <mergeCell ref="EER88:EER90"/>
    <mergeCell ref="EEI88:EEI90"/>
    <mergeCell ref="EEJ88:EEJ90"/>
    <mergeCell ref="EEK88:EEK90"/>
    <mergeCell ref="EEL88:EEL90"/>
    <mergeCell ref="EEM88:EEM90"/>
    <mergeCell ref="EED88:EED90"/>
    <mergeCell ref="EEE88:EEE90"/>
    <mergeCell ref="EEF88:EEF90"/>
    <mergeCell ref="EEG88:EEG90"/>
    <mergeCell ref="EEH88:EEH90"/>
    <mergeCell ref="EDY88:EDY90"/>
    <mergeCell ref="EDZ88:EDZ90"/>
    <mergeCell ref="EEA88:EEA90"/>
    <mergeCell ref="EEB88:EEB90"/>
    <mergeCell ref="EEC88:EEC90"/>
    <mergeCell ref="EDT88:EDT90"/>
    <mergeCell ref="EDU88:EDU90"/>
    <mergeCell ref="EDV88:EDV90"/>
    <mergeCell ref="EDW88:EDW90"/>
    <mergeCell ref="EDX88:EDX90"/>
    <mergeCell ref="EDO88:EDO90"/>
    <mergeCell ref="EDP88:EDP90"/>
    <mergeCell ref="EDQ88:EDQ90"/>
    <mergeCell ref="EDR88:EDR90"/>
    <mergeCell ref="EDS88:EDS90"/>
    <mergeCell ref="EDJ88:EDJ90"/>
    <mergeCell ref="EDK88:EDK90"/>
    <mergeCell ref="EDL88:EDL90"/>
    <mergeCell ref="EDM88:EDM90"/>
    <mergeCell ref="EDN88:EDN90"/>
    <mergeCell ref="EDE88:EDE90"/>
    <mergeCell ref="EDF88:EDF90"/>
    <mergeCell ref="EDG88:EDG90"/>
    <mergeCell ref="EDH88:EDH90"/>
    <mergeCell ref="EDI88:EDI90"/>
    <mergeCell ref="ECZ88:ECZ90"/>
    <mergeCell ref="EDA88:EDA90"/>
    <mergeCell ref="EDB88:EDB90"/>
    <mergeCell ref="EDC88:EDC90"/>
    <mergeCell ref="EDD88:EDD90"/>
    <mergeCell ref="ECU88:ECU90"/>
    <mergeCell ref="ECV88:ECV90"/>
    <mergeCell ref="ECW88:ECW90"/>
    <mergeCell ref="ECX88:ECX90"/>
    <mergeCell ref="ECY88:ECY90"/>
    <mergeCell ref="ECP88:ECP90"/>
    <mergeCell ref="ECQ88:ECQ90"/>
    <mergeCell ref="ECR88:ECR90"/>
    <mergeCell ref="ECS88:ECS90"/>
    <mergeCell ref="ECT88:ECT90"/>
    <mergeCell ref="ECK88:ECK90"/>
    <mergeCell ref="ECL88:ECL90"/>
    <mergeCell ref="ECM88:ECM90"/>
    <mergeCell ref="ECN88:ECN90"/>
    <mergeCell ref="ECO88:ECO90"/>
    <mergeCell ref="ECF88:ECF90"/>
    <mergeCell ref="ECG88:ECG90"/>
    <mergeCell ref="ECH88:ECH90"/>
    <mergeCell ref="ECI88:ECI90"/>
    <mergeCell ref="ECJ88:ECJ90"/>
    <mergeCell ref="ECA88:ECA90"/>
    <mergeCell ref="ECB88:ECB90"/>
    <mergeCell ref="ECC88:ECC90"/>
    <mergeCell ref="ECD88:ECD90"/>
    <mergeCell ref="ECE88:ECE90"/>
    <mergeCell ref="EBV88:EBV90"/>
    <mergeCell ref="EBW88:EBW90"/>
    <mergeCell ref="EBX88:EBX90"/>
    <mergeCell ref="EBY88:EBY90"/>
    <mergeCell ref="EBZ88:EBZ90"/>
    <mergeCell ref="EBQ88:EBQ90"/>
    <mergeCell ref="EBR88:EBR90"/>
    <mergeCell ref="EBS88:EBS90"/>
    <mergeCell ref="EBT88:EBT90"/>
    <mergeCell ref="EBU88:EBU90"/>
    <mergeCell ref="EBL88:EBL90"/>
    <mergeCell ref="EBM88:EBM90"/>
    <mergeCell ref="EBN88:EBN90"/>
    <mergeCell ref="EBO88:EBO90"/>
    <mergeCell ref="EBP88:EBP90"/>
    <mergeCell ref="EBG88:EBG90"/>
    <mergeCell ref="EBH88:EBH90"/>
    <mergeCell ref="EBI88:EBI90"/>
    <mergeCell ref="EBJ88:EBJ90"/>
    <mergeCell ref="EBK88:EBK90"/>
    <mergeCell ref="EBB88:EBB90"/>
    <mergeCell ref="EBC88:EBC90"/>
    <mergeCell ref="EBD88:EBD90"/>
    <mergeCell ref="EBE88:EBE90"/>
    <mergeCell ref="EBF88:EBF90"/>
    <mergeCell ref="EAW88:EAW90"/>
    <mergeCell ref="EAX88:EAX90"/>
    <mergeCell ref="EAY88:EAY90"/>
    <mergeCell ref="EAZ88:EAZ90"/>
    <mergeCell ref="EBA88:EBA90"/>
    <mergeCell ref="EAR88:EAR90"/>
    <mergeCell ref="EAS88:EAS90"/>
    <mergeCell ref="EAT88:EAT90"/>
    <mergeCell ref="EAU88:EAU90"/>
    <mergeCell ref="EAV88:EAV90"/>
    <mergeCell ref="EAM88:EAM90"/>
    <mergeCell ref="EAN88:EAN90"/>
    <mergeCell ref="EAO88:EAO90"/>
    <mergeCell ref="EAP88:EAP90"/>
    <mergeCell ref="EAQ88:EAQ90"/>
    <mergeCell ref="EAH88:EAH90"/>
    <mergeCell ref="EAI88:EAI90"/>
    <mergeCell ref="EAJ88:EAJ90"/>
    <mergeCell ref="EAK88:EAK90"/>
    <mergeCell ref="EAL88:EAL90"/>
    <mergeCell ref="EAC88:EAC90"/>
    <mergeCell ref="EAD88:EAD90"/>
    <mergeCell ref="EAE88:EAE90"/>
    <mergeCell ref="EAF88:EAF90"/>
    <mergeCell ref="EAG88:EAG90"/>
    <mergeCell ref="DZX88:DZX90"/>
    <mergeCell ref="DZY88:DZY90"/>
    <mergeCell ref="DZZ88:DZZ90"/>
    <mergeCell ref="EAA88:EAA90"/>
    <mergeCell ref="EAB88:EAB90"/>
    <mergeCell ref="DZS88:DZS90"/>
    <mergeCell ref="DZT88:DZT90"/>
    <mergeCell ref="DZU88:DZU90"/>
    <mergeCell ref="DZV88:DZV90"/>
    <mergeCell ref="DZW88:DZW90"/>
    <mergeCell ref="DZN88:DZN90"/>
    <mergeCell ref="DZO88:DZO90"/>
    <mergeCell ref="DZP88:DZP90"/>
    <mergeCell ref="DZQ88:DZQ90"/>
    <mergeCell ref="DZR88:DZR90"/>
    <mergeCell ref="DZI88:DZI90"/>
    <mergeCell ref="DZJ88:DZJ90"/>
    <mergeCell ref="DZK88:DZK90"/>
    <mergeCell ref="DZL88:DZL90"/>
    <mergeCell ref="DZM88:DZM90"/>
    <mergeCell ref="DZD88:DZD90"/>
    <mergeCell ref="DZE88:DZE90"/>
    <mergeCell ref="DZF88:DZF90"/>
    <mergeCell ref="DZG88:DZG90"/>
    <mergeCell ref="DZH88:DZH90"/>
    <mergeCell ref="DYY88:DYY90"/>
    <mergeCell ref="DYZ88:DYZ90"/>
    <mergeCell ref="DZA88:DZA90"/>
    <mergeCell ref="DZB88:DZB90"/>
    <mergeCell ref="DZC88:DZC90"/>
    <mergeCell ref="DYT88:DYT90"/>
    <mergeCell ref="DYU88:DYU90"/>
    <mergeCell ref="DYV88:DYV90"/>
    <mergeCell ref="DYW88:DYW90"/>
    <mergeCell ref="DYX88:DYX90"/>
    <mergeCell ref="DYO88:DYO90"/>
    <mergeCell ref="DYP88:DYP90"/>
    <mergeCell ref="DYQ88:DYQ90"/>
    <mergeCell ref="DYR88:DYR90"/>
    <mergeCell ref="DYS88:DYS90"/>
    <mergeCell ref="DYJ88:DYJ90"/>
    <mergeCell ref="DYK88:DYK90"/>
    <mergeCell ref="DYL88:DYL90"/>
    <mergeCell ref="DYM88:DYM90"/>
    <mergeCell ref="DYN88:DYN90"/>
    <mergeCell ref="DYE88:DYE90"/>
    <mergeCell ref="DYF88:DYF90"/>
    <mergeCell ref="DYG88:DYG90"/>
    <mergeCell ref="DYH88:DYH90"/>
    <mergeCell ref="DYI88:DYI90"/>
    <mergeCell ref="DXZ88:DXZ90"/>
    <mergeCell ref="DYA88:DYA90"/>
    <mergeCell ref="DYB88:DYB90"/>
    <mergeCell ref="DYC88:DYC90"/>
    <mergeCell ref="DYD88:DYD90"/>
    <mergeCell ref="DXU88:DXU90"/>
    <mergeCell ref="DXV88:DXV90"/>
    <mergeCell ref="DXW88:DXW90"/>
    <mergeCell ref="DXX88:DXX90"/>
    <mergeCell ref="DXY88:DXY90"/>
    <mergeCell ref="DXP88:DXP90"/>
    <mergeCell ref="DXQ88:DXQ90"/>
    <mergeCell ref="DXR88:DXR90"/>
    <mergeCell ref="DXS88:DXS90"/>
    <mergeCell ref="DXT88:DXT90"/>
    <mergeCell ref="DXK88:DXK90"/>
    <mergeCell ref="DXL88:DXL90"/>
    <mergeCell ref="DXM88:DXM90"/>
    <mergeCell ref="DXN88:DXN90"/>
    <mergeCell ref="DXO88:DXO90"/>
    <mergeCell ref="DXF88:DXF90"/>
    <mergeCell ref="DXG88:DXG90"/>
    <mergeCell ref="DXH88:DXH90"/>
    <mergeCell ref="DXI88:DXI90"/>
    <mergeCell ref="DXJ88:DXJ90"/>
    <mergeCell ref="DXA88:DXA90"/>
    <mergeCell ref="DXB88:DXB90"/>
    <mergeCell ref="DXC88:DXC90"/>
    <mergeCell ref="DXD88:DXD90"/>
    <mergeCell ref="DXE88:DXE90"/>
    <mergeCell ref="DWV88:DWV90"/>
    <mergeCell ref="DWW88:DWW90"/>
    <mergeCell ref="DWX88:DWX90"/>
    <mergeCell ref="DWY88:DWY90"/>
    <mergeCell ref="DWZ88:DWZ90"/>
    <mergeCell ref="DWQ88:DWQ90"/>
    <mergeCell ref="DWR88:DWR90"/>
    <mergeCell ref="DWS88:DWS90"/>
    <mergeCell ref="DWT88:DWT90"/>
    <mergeCell ref="DWU88:DWU90"/>
    <mergeCell ref="DWL88:DWL90"/>
    <mergeCell ref="DWM88:DWM90"/>
    <mergeCell ref="DWN88:DWN90"/>
    <mergeCell ref="DWO88:DWO90"/>
    <mergeCell ref="DWP88:DWP90"/>
    <mergeCell ref="DWG88:DWG90"/>
    <mergeCell ref="DWH88:DWH90"/>
    <mergeCell ref="DWI88:DWI90"/>
    <mergeCell ref="DWJ88:DWJ90"/>
    <mergeCell ref="DWK88:DWK90"/>
    <mergeCell ref="DWB88:DWB90"/>
    <mergeCell ref="DWC88:DWC90"/>
    <mergeCell ref="DWD88:DWD90"/>
    <mergeCell ref="DWE88:DWE90"/>
    <mergeCell ref="DWF88:DWF90"/>
    <mergeCell ref="DVW88:DVW90"/>
    <mergeCell ref="DVX88:DVX90"/>
    <mergeCell ref="DVY88:DVY90"/>
    <mergeCell ref="DVZ88:DVZ90"/>
    <mergeCell ref="DWA88:DWA90"/>
    <mergeCell ref="DVR88:DVR90"/>
    <mergeCell ref="DVS88:DVS90"/>
    <mergeCell ref="DVT88:DVT90"/>
    <mergeCell ref="DVU88:DVU90"/>
    <mergeCell ref="DVV88:DVV90"/>
    <mergeCell ref="DVM88:DVM90"/>
    <mergeCell ref="DVN88:DVN90"/>
    <mergeCell ref="DVO88:DVO90"/>
    <mergeCell ref="DVP88:DVP90"/>
    <mergeCell ref="DVQ88:DVQ90"/>
    <mergeCell ref="DVH88:DVH90"/>
    <mergeCell ref="DVI88:DVI90"/>
    <mergeCell ref="DVJ88:DVJ90"/>
    <mergeCell ref="DVK88:DVK90"/>
    <mergeCell ref="DVL88:DVL90"/>
    <mergeCell ref="DVC88:DVC90"/>
    <mergeCell ref="DVD88:DVD90"/>
    <mergeCell ref="DVE88:DVE90"/>
    <mergeCell ref="DVF88:DVF90"/>
    <mergeCell ref="DVG88:DVG90"/>
    <mergeCell ref="DUX88:DUX90"/>
    <mergeCell ref="DUY88:DUY90"/>
    <mergeCell ref="DUZ88:DUZ90"/>
    <mergeCell ref="DVA88:DVA90"/>
    <mergeCell ref="DVB88:DVB90"/>
    <mergeCell ref="DUS88:DUS90"/>
    <mergeCell ref="DUT88:DUT90"/>
    <mergeCell ref="DUU88:DUU90"/>
    <mergeCell ref="DUV88:DUV90"/>
    <mergeCell ref="DUW88:DUW90"/>
    <mergeCell ref="DUN88:DUN90"/>
    <mergeCell ref="DUO88:DUO90"/>
    <mergeCell ref="DUP88:DUP90"/>
    <mergeCell ref="DUQ88:DUQ90"/>
    <mergeCell ref="DUR88:DUR90"/>
    <mergeCell ref="DUI88:DUI90"/>
    <mergeCell ref="DUJ88:DUJ90"/>
    <mergeCell ref="DUK88:DUK90"/>
    <mergeCell ref="DUL88:DUL90"/>
    <mergeCell ref="DUM88:DUM90"/>
    <mergeCell ref="DUD88:DUD90"/>
    <mergeCell ref="DUE88:DUE90"/>
    <mergeCell ref="DUF88:DUF90"/>
    <mergeCell ref="DUG88:DUG90"/>
    <mergeCell ref="DUH88:DUH90"/>
    <mergeCell ref="DTY88:DTY90"/>
    <mergeCell ref="DTZ88:DTZ90"/>
    <mergeCell ref="DUA88:DUA90"/>
    <mergeCell ref="DUB88:DUB90"/>
    <mergeCell ref="DUC88:DUC90"/>
    <mergeCell ref="DTT88:DTT90"/>
    <mergeCell ref="DTU88:DTU90"/>
    <mergeCell ref="DTV88:DTV90"/>
    <mergeCell ref="DTW88:DTW90"/>
    <mergeCell ref="DTX88:DTX90"/>
    <mergeCell ref="DTO88:DTO90"/>
    <mergeCell ref="DTP88:DTP90"/>
    <mergeCell ref="DTQ88:DTQ90"/>
    <mergeCell ref="DTR88:DTR90"/>
    <mergeCell ref="DTS88:DTS90"/>
    <mergeCell ref="DTJ88:DTJ90"/>
    <mergeCell ref="DTK88:DTK90"/>
    <mergeCell ref="DTL88:DTL90"/>
    <mergeCell ref="DTM88:DTM90"/>
    <mergeCell ref="DTN88:DTN90"/>
    <mergeCell ref="DTE88:DTE90"/>
    <mergeCell ref="DTF88:DTF90"/>
    <mergeCell ref="DTG88:DTG90"/>
    <mergeCell ref="DTH88:DTH90"/>
    <mergeCell ref="DTI88:DTI90"/>
    <mergeCell ref="DSZ88:DSZ90"/>
    <mergeCell ref="DTA88:DTA90"/>
    <mergeCell ref="DTB88:DTB90"/>
    <mergeCell ref="DTC88:DTC90"/>
    <mergeCell ref="DTD88:DTD90"/>
    <mergeCell ref="DSU88:DSU90"/>
    <mergeCell ref="DSV88:DSV90"/>
    <mergeCell ref="DSW88:DSW90"/>
    <mergeCell ref="DSX88:DSX90"/>
    <mergeCell ref="DSY88:DSY90"/>
    <mergeCell ref="DSP88:DSP90"/>
    <mergeCell ref="DSQ88:DSQ90"/>
    <mergeCell ref="DSR88:DSR90"/>
    <mergeCell ref="DSS88:DSS90"/>
    <mergeCell ref="DST88:DST90"/>
    <mergeCell ref="DSK88:DSK90"/>
    <mergeCell ref="DSL88:DSL90"/>
    <mergeCell ref="DSM88:DSM90"/>
    <mergeCell ref="DSN88:DSN90"/>
    <mergeCell ref="DSO88:DSO90"/>
    <mergeCell ref="DSF88:DSF90"/>
    <mergeCell ref="DSG88:DSG90"/>
    <mergeCell ref="DSH88:DSH90"/>
    <mergeCell ref="DSI88:DSI90"/>
    <mergeCell ref="DSJ88:DSJ90"/>
    <mergeCell ref="DSA88:DSA90"/>
    <mergeCell ref="DSB88:DSB90"/>
    <mergeCell ref="DSC88:DSC90"/>
    <mergeCell ref="DSD88:DSD90"/>
    <mergeCell ref="DSE88:DSE90"/>
    <mergeCell ref="DRV88:DRV90"/>
    <mergeCell ref="DRW88:DRW90"/>
    <mergeCell ref="DRX88:DRX90"/>
    <mergeCell ref="DRY88:DRY90"/>
    <mergeCell ref="DRZ88:DRZ90"/>
    <mergeCell ref="DRQ88:DRQ90"/>
    <mergeCell ref="DRR88:DRR90"/>
    <mergeCell ref="DRS88:DRS90"/>
    <mergeCell ref="DRT88:DRT90"/>
    <mergeCell ref="DRU88:DRU90"/>
    <mergeCell ref="DRL88:DRL90"/>
    <mergeCell ref="DRM88:DRM90"/>
    <mergeCell ref="DRN88:DRN90"/>
    <mergeCell ref="DRO88:DRO90"/>
    <mergeCell ref="DRP88:DRP90"/>
    <mergeCell ref="DRG88:DRG90"/>
    <mergeCell ref="DRH88:DRH90"/>
    <mergeCell ref="DRI88:DRI90"/>
    <mergeCell ref="DRJ88:DRJ90"/>
    <mergeCell ref="DRK88:DRK90"/>
    <mergeCell ref="DRB88:DRB90"/>
    <mergeCell ref="DRC88:DRC90"/>
    <mergeCell ref="DRD88:DRD90"/>
    <mergeCell ref="DRE88:DRE90"/>
    <mergeCell ref="DRF88:DRF90"/>
    <mergeCell ref="DQW88:DQW90"/>
    <mergeCell ref="DQX88:DQX90"/>
    <mergeCell ref="DQY88:DQY90"/>
    <mergeCell ref="DQZ88:DQZ90"/>
    <mergeCell ref="DRA88:DRA90"/>
    <mergeCell ref="DQR88:DQR90"/>
    <mergeCell ref="DQS88:DQS90"/>
    <mergeCell ref="DQT88:DQT90"/>
    <mergeCell ref="DQU88:DQU90"/>
    <mergeCell ref="DQV88:DQV90"/>
    <mergeCell ref="DQM88:DQM90"/>
    <mergeCell ref="DQN88:DQN90"/>
    <mergeCell ref="DQO88:DQO90"/>
    <mergeCell ref="DQP88:DQP90"/>
    <mergeCell ref="DQQ88:DQQ90"/>
    <mergeCell ref="DQH88:DQH90"/>
    <mergeCell ref="DQI88:DQI90"/>
    <mergeCell ref="DQJ88:DQJ90"/>
    <mergeCell ref="DQK88:DQK90"/>
    <mergeCell ref="DQL88:DQL90"/>
    <mergeCell ref="DQC88:DQC90"/>
    <mergeCell ref="DQD88:DQD90"/>
    <mergeCell ref="DQE88:DQE90"/>
    <mergeCell ref="DQF88:DQF90"/>
    <mergeCell ref="DQG88:DQG90"/>
    <mergeCell ref="DPX88:DPX90"/>
    <mergeCell ref="DPY88:DPY90"/>
    <mergeCell ref="DPZ88:DPZ90"/>
    <mergeCell ref="DQA88:DQA90"/>
    <mergeCell ref="DQB88:DQB90"/>
    <mergeCell ref="DPS88:DPS90"/>
    <mergeCell ref="DPT88:DPT90"/>
    <mergeCell ref="DPU88:DPU90"/>
    <mergeCell ref="DPV88:DPV90"/>
    <mergeCell ref="DPW88:DPW90"/>
    <mergeCell ref="DPN88:DPN90"/>
    <mergeCell ref="DPO88:DPO90"/>
    <mergeCell ref="DPP88:DPP90"/>
    <mergeCell ref="DPQ88:DPQ90"/>
    <mergeCell ref="DPR88:DPR90"/>
    <mergeCell ref="DPI88:DPI90"/>
    <mergeCell ref="DPJ88:DPJ90"/>
    <mergeCell ref="DPK88:DPK90"/>
    <mergeCell ref="DPL88:DPL90"/>
    <mergeCell ref="DPM88:DPM90"/>
    <mergeCell ref="DPD88:DPD90"/>
    <mergeCell ref="DPE88:DPE90"/>
    <mergeCell ref="DPF88:DPF90"/>
    <mergeCell ref="DPG88:DPG90"/>
    <mergeCell ref="DPH88:DPH90"/>
    <mergeCell ref="DOY88:DOY90"/>
    <mergeCell ref="DOZ88:DOZ90"/>
    <mergeCell ref="DPA88:DPA90"/>
    <mergeCell ref="DPB88:DPB90"/>
    <mergeCell ref="DPC88:DPC90"/>
    <mergeCell ref="DOT88:DOT90"/>
    <mergeCell ref="DOU88:DOU90"/>
    <mergeCell ref="DOV88:DOV90"/>
    <mergeCell ref="DOW88:DOW90"/>
    <mergeCell ref="DOX88:DOX90"/>
    <mergeCell ref="DOO88:DOO90"/>
    <mergeCell ref="DOP88:DOP90"/>
    <mergeCell ref="DOQ88:DOQ90"/>
    <mergeCell ref="DOR88:DOR90"/>
    <mergeCell ref="DOS88:DOS90"/>
    <mergeCell ref="DOJ88:DOJ90"/>
    <mergeCell ref="DOK88:DOK90"/>
    <mergeCell ref="DOL88:DOL90"/>
    <mergeCell ref="DOM88:DOM90"/>
    <mergeCell ref="DON88:DON90"/>
    <mergeCell ref="DOE88:DOE90"/>
    <mergeCell ref="DOF88:DOF90"/>
    <mergeCell ref="DOG88:DOG90"/>
    <mergeCell ref="DOH88:DOH90"/>
    <mergeCell ref="DOI88:DOI90"/>
    <mergeCell ref="DNZ88:DNZ90"/>
    <mergeCell ref="DOA88:DOA90"/>
    <mergeCell ref="DOB88:DOB90"/>
    <mergeCell ref="DOC88:DOC90"/>
    <mergeCell ref="DOD88:DOD90"/>
    <mergeCell ref="DNU88:DNU90"/>
    <mergeCell ref="DNV88:DNV90"/>
    <mergeCell ref="DNW88:DNW90"/>
    <mergeCell ref="DNX88:DNX90"/>
    <mergeCell ref="DNY88:DNY90"/>
    <mergeCell ref="DNP88:DNP90"/>
    <mergeCell ref="DNQ88:DNQ90"/>
    <mergeCell ref="DNR88:DNR90"/>
    <mergeCell ref="DNS88:DNS90"/>
    <mergeCell ref="DNT88:DNT90"/>
    <mergeCell ref="DNK88:DNK90"/>
    <mergeCell ref="DNL88:DNL90"/>
    <mergeCell ref="DNM88:DNM90"/>
    <mergeCell ref="DNN88:DNN90"/>
    <mergeCell ref="DNO88:DNO90"/>
    <mergeCell ref="DNF88:DNF90"/>
    <mergeCell ref="DNG88:DNG90"/>
    <mergeCell ref="DNH88:DNH90"/>
    <mergeCell ref="DNI88:DNI90"/>
    <mergeCell ref="DNJ88:DNJ90"/>
    <mergeCell ref="DNA88:DNA90"/>
    <mergeCell ref="DNB88:DNB90"/>
    <mergeCell ref="DNC88:DNC90"/>
    <mergeCell ref="DND88:DND90"/>
    <mergeCell ref="DNE88:DNE90"/>
    <mergeCell ref="DMV88:DMV90"/>
    <mergeCell ref="DMW88:DMW90"/>
    <mergeCell ref="DMX88:DMX90"/>
    <mergeCell ref="DMY88:DMY90"/>
    <mergeCell ref="DMZ88:DMZ90"/>
    <mergeCell ref="DMQ88:DMQ90"/>
    <mergeCell ref="DMR88:DMR90"/>
    <mergeCell ref="DMS88:DMS90"/>
    <mergeCell ref="DMT88:DMT90"/>
    <mergeCell ref="DMU88:DMU90"/>
    <mergeCell ref="DML88:DML90"/>
    <mergeCell ref="DMM88:DMM90"/>
    <mergeCell ref="DMN88:DMN90"/>
    <mergeCell ref="DMO88:DMO90"/>
    <mergeCell ref="DMP88:DMP90"/>
    <mergeCell ref="DMG88:DMG90"/>
    <mergeCell ref="DMH88:DMH90"/>
    <mergeCell ref="DMI88:DMI90"/>
    <mergeCell ref="DMJ88:DMJ90"/>
    <mergeCell ref="DMK88:DMK90"/>
    <mergeCell ref="DMB88:DMB90"/>
    <mergeCell ref="DMC88:DMC90"/>
    <mergeCell ref="DMD88:DMD90"/>
    <mergeCell ref="DME88:DME90"/>
    <mergeCell ref="DMF88:DMF90"/>
    <mergeCell ref="DLW88:DLW90"/>
    <mergeCell ref="DLX88:DLX90"/>
    <mergeCell ref="DLY88:DLY90"/>
    <mergeCell ref="DLZ88:DLZ90"/>
    <mergeCell ref="DMA88:DMA90"/>
    <mergeCell ref="DLR88:DLR90"/>
    <mergeCell ref="DLS88:DLS90"/>
    <mergeCell ref="DLT88:DLT90"/>
    <mergeCell ref="DLU88:DLU90"/>
    <mergeCell ref="DLV88:DLV90"/>
    <mergeCell ref="DLM88:DLM90"/>
    <mergeCell ref="DLN88:DLN90"/>
    <mergeCell ref="DLO88:DLO90"/>
    <mergeCell ref="DLP88:DLP90"/>
    <mergeCell ref="DLQ88:DLQ90"/>
    <mergeCell ref="DLH88:DLH90"/>
    <mergeCell ref="DLI88:DLI90"/>
    <mergeCell ref="DLJ88:DLJ90"/>
    <mergeCell ref="DLK88:DLK90"/>
    <mergeCell ref="DLL88:DLL90"/>
    <mergeCell ref="DLC88:DLC90"/>
    <mergeCell ref="DLD88:DLD90"/>
    <mergeCell ref="DLE88:DLE90"/>
    <mergeCell ref="DLF88:DLF90"/>
    <mergeCell ref="DLG88:DLG90"/>
    <mergeCell ref="DKX88:DKX90"/>
    <mergeCell ref="DKY88:DKY90"/>
    <mergeCell ref="DKZ88:DKZ90"/>
    <mergeCell ref="DLA88:DLA90"/>
    <mergeCell ref="DLB88:DLB90"/>
    <mergeCell ref="DKS88:DKS90"/>
    <mergeCell ref="DKT88:DKT90"/>
    <mergeCell ref="DKU88:DKU90"/>
    <mergeCell ref="DKV88:DKV90"/>
    <mergeCell ref="DKW88:DKW90"/>
    <mergeCell ref="DKN88:DKN90"/>
    <mergeCell ref="DKO88:DKO90"/>
    <mergeCell ref="DKP88:DKP90"/>
    <mergeCell ref="DKQ88:DKQ90"/>
    <mergeCell ref="DKR88:DKR90"/>
    <mergeCell ref="DKI88:DKI90"/>
    <mergeCell ref="DKJ88:DKJ90"/>
    <mergeCell ref="DKK88:DKK90"/>
    <mergeCell ref="DKL88:DKL90"/>
    <mergeCell ref="DKM88:DKM90"/>
    <mergeCell ref="DKD88:DKD90"/>
    <mergeCell ref="DKE88:DKE90"/>
    <mergeCell ref="DKF88:DKF90"/>
    <mergeCell ref="DKG88:DKG90"/>
    <mergeCell ref="DKH88:DKH90"/>
    <mergeCell ref="DJY88:DJY90"/>
    <mergeCell ref="DJZ88:DJZ90"/>
    <mergeCell ref="DKA88:DKA90"/>
    <mergeCell ref="DKB88:DKB90"/>
    <mergeCell ref="DKC88:DKC90"/>
    <mergeCell ref="DJT88:DJT90"/>
    <mergeCell ref="DJU88:DJU90"/>
    <mergeCell ref="DJV88:DJV90"/>
    <mergeCell ref="DJW88:DJW90"/>
    <mergeCell ref="DJX88:DJX90"/>
    <mergeCell ref="DJO88:DJO90"/>
    <mergeCell ref="DJP88:DJP90"/>
    <mergeCell ref="DJQ88:DJQ90"/>
    <mergeCell ref="DJR88:DJR90"/>
    <mergeCell ref="DJS88:DJS90"/>
    <mergeCell ref="DJJ88:DJJ90"/>
    <mergeCell ref="DJK88:DJK90"/>
    <mergeCell ref="DJL88:DJL90"/>
    <mergeCell ref="DJM88:DJM90"/>
    <mergeCell ref="DJN88:DJN90"/>
    <mergeCell ref="DJE88:DJE90"/>
    <mergeCell ref="DJF88:DJF90"/>
    <mergeCell ref="DJG88:DJG90"/>
    <mergeCell ref="DJH88:DJH90"/>
    <mergeCell ref="DJI88:DJI90"/>
    <mergeCell ref="DIZ88:DIZ90"/>
    <mergeCell ref="DJA88:DJA90"/>
    <mergeCell ref="DJB88:DJB90"/>
    <mergeCell ref="DJC88:DJC90"/>
    <mergeCell ref="DJD88:DJD90"/>
    <mergeCell ref="DIU88:DIU90"/>
    <mergeCell ref="DIV88:DIV90"/>
    <mergeCell ref="DIW88:DIW90"/>
    <mergeCell ref="DIX88:DIX90"/>
    <mergeCell ref="DIY88:DIY90"/>
    <mergeCell ref="DIP88:DIP90"/>
    <mergeCell ref="DIQ88:DIQ90"/>
    <mergeCell ref="DIR88:DIR90"/>
    <mergeCell ref="DIS88:DIS90"/>
    <mergeCell ref="DIT88:DIT90"/>
    <mergeCell ref="DIK88:DIK90"/>
    <mergeCell ref="DIL88:DIL90"/>
    <mergeCell ref="DIM88:DIM90"/>
    <mergeCell ref="DIN88:DIN90"/>
    <mergeCell ref="DIO88:DIO90"/>
    <mergeCell ref="DIF88:DIF90"/>
    <mergeCell ref="DIG88:DIG90"/>
    <mergeCell ref="DIH88:DIH90"/>
    <mergeCell ref="DII88:DII90"/>
    <mergeCell ref="DIJ88:DIJ90"/>
    <mergeCell ref="DIA88:DIA90"/>
    <mergeCell ref="DIB88:DIB90"/>
    <mergeCell ref="DIC88:DIC90"/>
    <mergeCell ref="DID88:DID90"/>
    <mergeCell ref="DIE88:DIE90"/>
    <mergeCell ref="DHV88:DHV90"/>
    <mergeCell ref="DHW88:DHW90"/>
    <mergeCell ref="DHX88:DHX90"/>
    <mergeCell ref="DHY88:DHY90"/>
    <mergeCell ref="DHZ88:DHZ90"/>
    <mergeCell ref="DHQ88:DHQ90"/>
    <mergeCell ref="DHR88:DHR90"/>
    <mergeCell ref="DHS88:DHS90"/>
    <mergeCell ref="DHT88:DHT90"/>
    <mergeCell ref="DHU88:DHU90"/>
    <mergeCell ref="DHL88:DHL90"/>
    <mergeCell ref="DHM88:DHM90"/>
    <mergeCell ref="DHN88:DHN90"/>
    <mergeCell ref="DHO88:DHO90"/>
    <mergeCell ref="DHP88:DHP90"/>
    <mergeCell ref="DHG88:DHG90"/>
    <mergeCell ref="DHH88:DHH90"/>
    <mergeCell ref="DHI88:DHI90"/>
    <mergeCell ref="DHJ88:DHJ90"/>
    <mergeCell ref="DHK88:DHK90"/>
    <mergeCell ref="DHB88:DHB90"/>
    <mergeCell ref="DHC88:DHC90"/>
    <mergeCell ref="DHD88:DHD90"/>
    <mergeCell ref="DHE88:DHE90"/>
    <mergeCell ref="DHF88:DHF90"/>
    <mergeCell ref="DGW88:DGW90"/>
    <mergeCell ref="DGX88:DGX90"/>
    <mergeCell ref="DGY88:DGY90"/>
    <mergeCell ref="DGZ88:DGZ90"/>
    <mergeCell ref="DHA88:DHA90"/>
    <mergeCell ref="DGR88:DGR90"/>
    <mergeCell ref="DGS88:DGS90"/>
    <mergeCell ref="DGT88:DGT90"/>
    <mergeCell ref="DGU88:DGU90"/>
    <mergeCell ref="DGV88:DGV90"/>
    <mergeCell ref="DGM88:DGM90"/>
    <mergeCell ref="DGN88:DGN90"/>
    <mergeCell ref="DGO88:DGO90"/>
    <mergeCell ref="DGP88:DGP90"/>
    <mergeCell ref="DGQ88:DGQ90"/>
    <mergeCell ref="DGH88:DGH90"/>
    <mergeCell ref="DGI88:DGI90"/>
    <mergeCell ref="DGJ88:DGJ90"/>
    <mergeCell ref="DGK88:DGK90"/>
    <mergeCell ref="DGL88:DGL90"/>
    <mergeCell ref="DGC88:DGC90"/>
    <mergeCell ref="DGD88:DGD90"/>
    <mergeCell ref="DGE88:DGE90"/>
    <mergeCell ref="DGF88:DGF90"/>
    <mergeCell ref="DGG88:DGG90"/>
    <mergeCell ref="DFX88:DFX90"/>
    <mergeCell ref="DFY88:DFY90"/>
    <mergeCell ref="DFZ88:DFZ90"/>
    <mergeCell ref="DGA88:DGA90"/>
    <mergeCell ref="DGB88:DGB90"/>
    <mergeCell ref="DFS88:DFS90"/>
    <mergeCell ref="DFT88:DFT90"/>
    <mergeCell ref="DFU88:DFU90"/>
    <mergeCell ref="DFV88:DFV90"/>
    <mergeCell ref="DFW88:DFW90"/>
    <mergeCell ref="DFN88:DFN90"/>
    <mergeCell ref="DFO88:DFO90"/>
    <mergeCell ref="DFP88:DFP90"/>
    <mergeCell ref="DFQ88:DFQ90"/>
    <mergeCell ref="DFR88:DFR90"/>
    <mergeCell ref="DFI88:DFI90"/>
    <mergeCell ref="DFJ88:DFJ90"/>
    <mergeCell ref="DFK88:DFK90"/>
    <mergeCell ref="DFL88:DFL90"/>
    <mergeCell ref="DFM88:DFM90"/>
    <mergeCell ref="DFD88:DFD90"/>
    <mergeCell ref="DFE88:DFE90"/>
    <mergeCell ref="DFF88:DFF90"/>
    <mergeCell ref="DFG88:DFG90"/>
    <mergeCell ref="DFH88:DFH90"/>
    <mergeCell ref="DEY88:DEY90"/>
    <mergeCell ref="DEZ88:DEZ90"/>
    <mergeCell ref="DFA88:DFA90"/>
    <mergeCell ref="DFB88:DFB90"/>
    <mergeCell ref="DFC88:DFC90"/>
    <mergeCell ref="DET88:DET90"/>
    <mergeCell ref="DEU88:DEU90"/>
    <mergeCell ref="DEV88:DEV90"/>
    <mergeCell ref="DEW88:DEW90"/>
    <mergeCell ref="DEX88:DEX90"/>
    <mergeCell ref="DEO88:DEO90"/>
    <mergeCell ref="DEP88:DEP90"/>
    <mergeCell ref="DEQ88:DEQ90"/>
    <mergeCell ref="DER88:DER90"/>
    <mergeCell ref="DES88:DES90"/>
    <mergeCell ref="DEJ88:DEJ90"/>
    <mergeCell ref="DEK88:DEK90"/>
    <mergeCell ref="DEL88:DEL90"/>
    <mergeCell ref="DEM88:DEM90"/>
    <mergeCell ref="DEN88:DEN90"/>
    <mergeCell ref="DEE88:DEE90"/>
    <mergeCell ref="DEF88:DEF90"/>
    <mergeCell ref="DEG88:DEG90"/>
    <mergeCell ref="DEH88:DEH90"/>
    <mergeCell ref="DEI88:DEI90"/>
    <mergeCell ref="DDZ88:DDZ90"/>
    <mergeCell ref="DEA88:DEA90"/>
    <mergeCell ref="DEB88:DEB90"/>
    <mergeCell ref="DEC88:DEC90"/>
    <mergeCell ref="DED88:DED90"/>
    <mergeCell ref="DDU88:DDU90"/>
    <mergeCell ref="DDV88:DDV90"/>
    <mergeCell ref="DDW88:DDW90"/>
    <mergeCell ref="DDX88:DDX90"/>
    <mergeCell ref="DDY88:DDY90"/>
    <mergeCell ref="DDP88:DDP90"/>
    <mergeCell ref="DDQ88:DDQ90"/>
    <mergeCell ref="DDR88:DDR90"/>
    <mergeCell ref="DDS88:DDS90"/>
    <mergeCell ref="DDT88:DDT90"/>
    <mergeCell ref="DDK88:DDK90"/>
    <mergeCell ref="DDL88:DDL90"/>
    <mergeCell ref="DDM88:DDM90"/>
    <mergeCell ref="DDN88:DDN90"/>
    <mergeCell ref="DDO88:DDO90"/>
    <mergeCell ref="DDF88:DDF90"/>
    <mergeCell ref="DDG88:DDG90"/>
    <mergeCell ref="DDH88:DDH90"/>
    <mergeCell ref="DDI88:DDI90"/>
    <mergeCell ref="DDJ88:DDJ90"/>
    <mergeCell ref="DDA88:DDA90"/>
    <mergeCell ref="DDB88:DDB90"/>
    <mergeCell ref="DDC88:DDC90"/>
    <mergeCell ref="DDD88:DDD90"/>
    <mergeCell ref="DDE88:DDE90"/>
    <mergeCell ref="DCV88:DCV90"/>
    <mergeCell ref="DCW88:DCW90"/>
    <mergeCell ref="DCX88:DCX90"/>
    <mergeCell ref="DCY88:DCY90"/>
    <mergeCell ref="DCZ88:DCZ90"/>
    <mergeCell ref="DCQ88:DCQ90"/>
    <mergeCell ref="DCR88:DCR90"/>
    <mergeCell ref="DCS88:DCS90"/>
    <mergeCell ref="DCT88:DCT90"/>
    <mergeCell ref="DCU88:DCU90"/>
    <mergeCell ref="DCL88:DCL90"/>
    <mergeCell ref="DCM88:DCM90"/>
    <mergeCell ref="DCN88:DCN90"/>
    <mergeCell ref="DCO88:DCO90"/>
    <mergeCell ref="DCP88:DCP90"/>
    <mergeCell ref="DCG88:DCG90"/>
    <mergeCell ref="DCH88:DCH90"/>
    <mergeCell ref="DCI88:DCI90"/>
    <mergeCell ref="DCJ88:DCJ90"/>
    <mergeCell ref="DCK88:DCK90"/>
    <mergeCell ref="DCB88:DCB90"/>
    <mergeCell ref="DCC88:DCC90"/>
    <mergeCell ref="DCD88:DCD90"/>
    <mergeCell ref="DCE88:DCE90"/>
    <mergeCell ref="DCF88:DCF90"/>
    <mergeCell ref="DBW88:DBW90"/>
    <mergeCell ref="DBX88:DBX90"/>
    <mergeCell ref="DBY88:DBY90"/>
    <mergeCell ref="DBZ88:DBZ90"/>
    <mergeCell ref="DCA88:DCA90"/>
    <mergeCell ref="DBR88:DBR90"/>
    <mergeCell ref="DBS88:DBS90"/>
    <mergeCell ref="DBT88:DBT90"/>
    <mergeCell ref="DBU88:DBU90"/>
    <mergeCell ref="DBV88:DBV90"/>
    <mergeCell ref="DBM88:DBM90"/>
    <mergeCell ref="DBN88:DBN90"/>
    <mergeCell ref="DBO88:DBO90"/>
    <mergeCell ref="DBP88:DBP90"/>
    <mergeCell ref="DBQ88:DBQ90"/>
    <mergeCell ref="DBH88:DBH90"/>
    <mergeCell ref="DBI88:DBI90"/>
    <mergeCell ref="DBJ88:DBJ90"/>
    <mergeCell ref="DBK88:DBK90"/>
    <mergeCell ref="DBL88:DBL90"/>
    <mergeCell ref="DBC88:DBC90"/>
    <mergeCell ref="DBD88:DBD90"/>
    <mergeCell ref="DBE88:DBE90"/>
    <mergeCell ref="DBF88:DBF90"/>
    <mergeCell ref="DBG88:DBG90"/>
    <mergeCell ref="DAX88:DAX90"/>
    <mergeCell ref="DAY88:DAY90"/>
    <mergeCell ref="DAZ88:DAZ90"/>
    <mergeCell ref="DBA88:DBA90"/>
    <mergeCell ref="DBB88:DBB90"/>
    <mergeCell ref="DAS88:DAS90"/>
    <mergeCell ref="DAT88:DAT90"/>
    <mergeCell ref="DAU88:DAU90"/>
    <mergeCell ref="DAV88:DAV90"/>
    <mergeCell ref="DAW88:DAW90"/>
    <mergeCell ref="DAN88:DAN90"/>
    <mergeCell ref="DAO88:DAO90"/>
    <mergeCell ref="DAP88:DAP90"/>
    <mergeCell ref="DAQ88:DAQ90"/>
    <mergeCell ref="DAR88:DAR90"/>
    <mergeCell ref="DAI88:DAI90"/>
    <mergeCell ref="DAJ88:DAJ90"/>
    <mergeCell ref="DAK88:DAK90"/>
    <mergeCell ref="DAL88:DAL90"/>
    <mergeCell ref="DAM88:DAM90"/>
    <mergeCell ref="DAD88:DAD90"/>
    <mergeCell ref="DAE88:DAE90"/>
    <mergeCell ref="DAF88:DAF90"/>
    <mergeCell ref="DAG88:DAG90"/>
    <mergeCell ref="DAH88:DAH90"/>
    <mergeCell ref="CZY88:CZY90"/>
    <mergeCell ref="CZZ88:CZZ90"/>
    <mergeCell ref="DAA88:DAA90"/>
    <mergeCell ref="DAB88:DAB90"/>
    <mergeCell ref="DAC88:DAC90"/>
    <mergeCell ref="CZT88:CZT90"/>
    <mergeCell ref="CZU88:CZU90"/>
    <mergeCell ref="CZV88:CZV90"/>
    <mergeCell ref="CZW88:CZW90"/>
    <mergeCell ref="CZX88:CZX90"/>
    <mergeCell ref="CZO88:CZO90"/>
    <mergeCell ref="CZP88:CZP90"/>
    <mergeCell ref="CZQ88:CZQ90"/>
    <mergeCell ref="CZR88:CZR90"/>
    <mergeCell ref="CZS88:CZS90"/>
    <mergeCell ref="CZJ88:CZJ90"/>
    <mergeCell ref="CZK88:CZK90"/>
    <mergeCell ref="CZL88:CZL90"/>
    <mergeCell ref="CZM88:CZM90"/>
    <mergeCell ref="CZN88:CZN90"/>
    <mergeCell ref="CZE88:CZE90"/>
    <mergeCell ref="CZF88:CZF90"/>
    <mergeCell ref="CZG88:CZG90"/>
    <mergeCell ref="CZH88:CZH90"/>
    <mergeCell ref="CZI88:CZI90"/>
    <mergeCell ref="CYZ88:CYZ90"/>
    <mergeCell ref="CZA88:CZA90"/>
    <mergeCell ref="CZB88:CZB90"/>
    <mergeCell ref="CZC88:CZC90"/>
    <mergeCell ref="CZD88:CZD90"/>
    <mergeCell ref="CYU88:CYU90"/>
    <mergeCell ref="CYV88:CYV90"/>
    <mergeCell ref="CYW88:CYW90"/>
    <mergeCell ref="CYX88:CYX90"/>
    <mergeCell ref="CYY88:CYY90"/>
    <mergeCell ref="CYP88:CYP90"/>
    <mergeCell ref="CYQ88:CYQ90"/>
    <mergeCell ref="CYR88:CYR90"/>
    <mergeCell ref="CYS88:CYS90"/>
    <mergeCell ref="CYT88:CYT90"/>
    <mergeCell ref="CYK88:CYK90"/>
    <mergeCell ref="CYL88:CYL90"/>
    <mergeCell ref="CYM88:CYM90"/>
    <mergeCell ref="CYN88:CYN90"/>
    <mergeCell ref="CYO88:CYO90"/>
    <mergeCell ref="CYF88:CYF90"/>
    <mergeCell ref="CYG88:CYG90"/>
    <mergeCell ref="CYH88:CYH90"/>
    <mergeCell ref="CYI88:CYI90"/>
    <mergeCell ref="CYJ88:CYJ90"/>
    <mergeCell ref="CYA88:CYA90"/>
    <mergeCell ref="CYB88:CYB90"/>
    <mergeCell ref="CYC88:CYC90"/>
    <mergeCell ref="CYD88:CYD90"/>
    <mergeCell ref="CYE88:CYE90"/>
    <mergeCell ref="CXV88:CXV90"/>
    <mergeCell ref="CXW88:CXW90"/>
    <mergeCell ref="CXX88:CXX90"/>
    <mergeCell ref="CXY88:CXY90"/>
    <mergeCell ref="CXZ88:CXZ90"/>
    <mergeCell ref="CXQ88:CXQ90"/>
    <mergeCell ref="CXR88:CXR90"/>
    <mergeCell ref="CXS88:CXS90"/>
    <mergeCell ref="CXT88:CXT90"/>
    <mergeCell ref="CXU88:CXU90"/>
    <mergeCell ref="CXL88:CXL90"/>
    <mergeCell ref="CXM88:CXM90"/>
    <mergeCell ref="CXN88:CXN90"/>
    <mergeCell ref="CXO88:CXO90"/>
    <mergeCell ref="CXP88:CXP90"/>
    <mergeCell ref="CXG88:CXG90"/>
    <mergeCell ref="CXH88:CXH90"/>
    <mergeCell ref="CXI88:CXI90"/>
    <mergeCell ref="CXJ88:CXJ90"/>
    <mergeCell ref="CXK88:CXK90"/>
    <mergeCell ref="CXB88:CXB90"/>
    <mergeCell ref="CXC88:CXC90"/>
    <mergeCell ref="CXD88:CXD90"/>
    <mergeCell ref="CXE88:CXE90"/>
    <mergeCell ref="CXF88:CXF90"/>
    <mergeCell ref="CWW88:CWW90"/>
    <mergeCell ref="CWX88:CWX90"/>
    <mergeCell ref="CWY88:CWY90"/>
    <mergeCell ref="CWZ88:CWZ90"/>
    <mergeCell ref="CXA88:CXA90"/>
    <mergeCell ref="CWR88:CWR90"/>
    <mergeCell ref="CWS88:CWS90"/>
    <mergeCell ref="CWT88:CWT90"/>
    <mergeCell ref="CWU88:CWU90"/>
    <mergeCell ref="CWV88:CWV90"/>
    <mergeCell ref="CWM88:CWM90"/>
    <mergeCell ref="CWN88:CWN90"/>
    <mergeCell ref="CWO88:CWO90"/>
    <mergeCell ref="CWP88:CWP90"/>
    <mergeCell ref="CWQ88:CWQ90"/>
    <mergeCell ref="CWH88:CWH90"/>
    <mergeCell ref="CWI88:CWI90"/>
    <mergeCell ref="CWJ88:CWJ90"/>
    <mergeCell ref="CWK88:CWK90"/>
    <mergeCell ref="CWL88:CWL90"/>
    <mergeCell ref="CWC88:CWC90"/>
    <mergeCell ref="CWD88:CWD90"/>
    <mergeCell ref="CWE88:CWE90"/>
    <mergeCell ref="CWF88:CWF90"/>
    <mergeCell ref="CWG88:CWG90"/>
    <mergeCell ref="CVX88:CVX90"/>
    <mergeCell ref="CVY88:CVY90"/>
    <mergeCell ref="CVZ88:CVZ90"/>
    <mergeCell ref="CWA88:CWA90"/>
    <mergeCell ref="CWB88:CWB90"/>
    <mergeCell ref="CVS88:CVS90"/>
    <mergeCell ref="CVT88:CVT90"/>
    <mergeCell ref="CVU88:CVU90"/>
    <mergeCell ref="CVV88:CVV90"/>
    <mergeCell ref="CVW88:CVW90"/>
    <mergeCell ref="CVN88:CVN90"/>
    <mergeCell ref="CVO88:CVO90"/>
    <mergeCell ref="CVP88:CVP90"/>
    <mergeCell ref="CVQ88:CVQ90"/>
    <mergeCell ref="CVR88:CVR90"/>
    <mergeCell ref="CVI88:CVI90"/>
    <mergeCell ref="CVJ88:CVJ90"/>
    <mergeCell ref="CVK88:CVK90"/>
    <mergeCell ref="CVL88:CVL90"/>
    <mergeCell ref="CVM88:CVM90"/>
    <mergeCell ref="CVD88:CVD90"/>
    <mergeCell ref="CVE88:CVE90"/>
    <mergeCell ref="CVF88:CVF90"/>
    <mergeCell ref="CVG88:CVG90"/>
    <mergeCell ref="CVH88:CVH90"/>
    <mergeCell ref="CUY88:CUY90"/>
    <mergeCell ref="CUZ88:CUZ90"/>
    <mergeCell ref="CVA88:CVA90"/>
    <mergeCell ref="CVB88:CVB90"/>
    <mergeCell ref="CVC88:CVC90"/>
    <mergeCell ref="CUT88:CUT90"/>
    <mergeCell ref="CUU88:CUU90"/>
    <mergeCell ref="CUV88:CUV90"/>
    <mergeCell ref="CUW88:CUW90"/>
    <mergeCell ref="CUX88:CUX90"/>
    <mergeCell ref="CUO88:CUO90"/>
    <mergeCell ref="CUP88:CUP90"/>
    <mergeCell ref="CUQ88:CUQ90"/>
    <mergeCell ref="CUR88:CUR90"/>
    <mergeCell ref="CUS88:CUS90"/>
    <mergeCell ref="CUJ88:CUJ90"/>
    <mergeCell ref="CUK88:CUK90"/>
    <mergeCell ref="CUL88:CUL90"/>
    <mergeCell ref="CUM88:CUM90"/>
    <mergeCell ref="CUN88:CUN90"/>
    <mergeCell ref="CUE88:CUE90"/>
    <mergeCell ref="CUF88:CUF90"/>
    <mergeCell ref="CUG88:CUG90"/>
    <mergeCell ref="CUH88:CUH90"/>
    <mergeCell ref="CUI88:CUI90"/>
    <mergeCell ref="CTZ88:CTZ90"/>
    <mergeCell ref="CUA88:CUA90"/>
    <mergeCell ref="CUB88:CUB90"/>
    <mergeCell ref="CUC88:CUC90"/>
    <mergeCell ref="CUD88:CUD90"/>
    <mergeCell ref="CTU88:CTU90"/>
    <mergeCell ref="CTV88:CTV90"/>
    <mergeCell ref="CTW88:CTW90"/>
    <mergeCell ref="CTX88:CTX90"/>
    <mergeCell ref="CTY88:CTY90"/>
    <mergeCell ref="CTP88:CTP90"/>
    <mergeCell ref="CTQ88:CTQ90"/>
    <mergeCell ref="CTR88:CTR90"/>
    <mergeCell ref="CTS88:CTS90"/>
    <mergeCell ref="CTT88:CTT90"/>
    <mergeCell ref="CTK88:CTK90"/>
    <mergeCell ref="CTL88:CTL90"/>
    <mergeCell ref="CTM88:CTM90"/>
    <mergeCell ref="CTN88:CTN90"/>
    <mergeCell ref="CTO88:CTO90"/>
    <mergeCell ref="CTF88:CTF90"/>
    <mergeCell ref="CTG88:CTG90"/>
    <mergeCell ref="CTH88:CTH90"/>
    <mergeCell ref="CTI88:CTI90"/>
    <mergeCell ref="CTJ88:CTJ90"/>
    <mergeCell ref="CTA88:CTA90"/>
    <mergeCell ref="CTB88:CTB90"/>
    <mergeCell ref="CTC88:CTC90"/>
    <mergeCell ref="CTD88:CTD90"/>
    <mergeCell ref="CTE88:CTE90"/>
    <mergeCell ref="CSV88:CSV90"/>
    <mergeCell ref="CSW88:CSW90"/>
    <mergeCell ref="CSX88:CSX90"/>
    <mergeCell ref="CSY88:CSY90"/>
    <mergeCell ref="CSZ88:CSZ90"/>
    <mergeCell ref="CSQ88:CSQ90"/>
    <mergeCell ref="CSR88:CSR90"/>
    <mergeCell ref="CSS88:CSS90"/>
    <mergeCell ref="CST88:CST90"/>
    <mergeCell ref="CSU88:CSU90"/>
    <mergeCell ref="CSL88:CSL90"/>
    <mergeCell ref="CSM88:CSM90"/>
    <mergeCell ref="CSN88:CSN90"/>
    <mergeCell ref="CSO88:CSO90"/>
    <mergeCell ref="CSP88:CSP90"/>
    <mergeCell ref="CSG88:CSG90"/>
    <mergeCell ref="CSH88:CSH90"/>
    <mergeCell ref="CSI88:CSI90"/>
    <mergeCell ref="CSJ88:CSJ90"/>
    <mergeCell ref="CSK88:CSK90"/>
    <mergeCell ref="CSB88:CSB90"/>
    <mergeCell ref="CSC88:CSC90"/>
    <mergeCell ref="CSD88:CSD90"/>
    <mergeCell ref="CSE88:CSE90"/>
    <mergeCell ref="CSF88:CSF90"/>
    <mergeCell ref="CRW88:CRW90"/>
    <mergeCell ref="CRX88:CRX90"/>
    <mergeCell ref="CRY88:CRY90"/>
    <mergeCell ref="CRZ88:CRZ90"/>
    <mergeCell ref="CSA88:CSA90"/>
    <mergeCell ref="CRR88:CRR90"/>
    <mergeCell ref="CRS88:CRS90"/>
    <mergeCell ref="CRT88:CRT90"/>
    <mergeCell ref="CRU88:CRU90"/>
    <mergeCell ref="CRV88:CRV90"/>
    <mergeCell ref="CRM88:CRM90"/>
    <mergeCell ref="CRN88:CRN90"/>
    <mergeCell ref="CRO88:CRO90"/>
    <mergeCell ref="CRP88:CRP90"/>
    <mergeCell ref="CRQ88:CRQ90"/>
    <mergeCell ref="CRH88:CRH90"/>
    <mergeCell ref="CRI88:CRI90"/>
    <mergeCell ref="CRJ88:CRJ90"/>
    <mergeCell ref="CRK88:CRK90"/>
    <mergeCell ref="CRL88:CRL90"/>
    <mergeCell ref="CRC88:CRC90"/>
    <mergeCell ref="CRD88:CRD90"/>
    <mergeCell ref="CRE88:CRE90"/>
    <mergeCell ref="CRF88:CRF90"/>
    <mergeCell ref="CRG88:CRG90"/>
    <mergeCell ref="CQX88:CQX90"/>
    <mergeCell ref="CQY88:CQY90"/>
    <mergeCell ref="CQZ88:CQZ90"/>
    <mergeCell ref="CRA88:CRA90"/>
    <mergeCell ref="CRB88:CRB90"/>
    <mergeCell ref="CQS88:CQS90"/>
    <mergeCell ref="CQT88:CQT90"/>
    <mergeCell ref="CQU88:CQU90"/>
    <mergeCell ref="CQV88:CQV90"/>
    <mergeCell ref="CQW88:CQW90"/>
    <mergeCell ref="CQN88:CQN90"/>
    <mergeCell ref="CQO88:CQO90"/>
    <mergeCell ref="CQP88:CQP90"/>
    <mergeCell ref="CQQ88:CQQ90"/>
    <mergeCell ref="CQR88:CQR90"/>
    <mergeCell ref="CQI88:CQI90"/>
    <mergeCell ref="CQJ88:CQJ90"/>
    <mergeCell ref="CQK88:CQK90"/>
    <mergeCell ref="CQL88:CQL90"/>
    <mergeCell ref="CQM88:CQM90"/>
    <mergeCell ref="CQD88:CQD90"/>
    <mergeCell ref="CQE88:CQE90"/>
    <mergeCell ref="CQF88:CQF90"/>
    <mergeCell ref="CQG88:CQG90"/>
    <mergeCell ref="CQH88:CQH90"/>
    <mergeCell ref="CPY88:CPY90"/>
    <mergeCell ref="CPZ88:CPZ90"/>
    <mergeCell ref="CQA88:CQA90"/>
    <mergeCell ref="CQB88:CQB90"/>
    <mergeCell ref="CQC88:CQC90"/>
    <mergeCell ref="CPT88:CPT90"/>
    <mergeCell ref="CPU88:CPU90"/>
    <mergeCell ref="CPV88:CPV90"/>
    <mergeCell ref="CPW88:CPW90"/>
    <mergeCell ref="CPX88:CPX90"/>
    <mergeCell ref="CPO88:CPO90"/>
    <mergeCell ref="CPP88:CPP90"/>
    <mergeCell ref="CPQ88:CPQ90"/>
    <mergeCell ref="CPR88:CPR90"/>
    <mergeCell ref="CPS88:CPS90"/>
    <mergeCell ref="CPJ88:CPJ90"/>
    <mergeCell ref="CPK88:CPK90"/>
    <mergeCell ref="CPL88:CPL90"/>
    <mergeCell ref="CPM88:CPM90"/>
    <mergeCell ref="CPN88:CPN90"/>
    <mergeCell ref="CPE88:CPE90"/>
    <mergeCell ref="CPF88:CPF90"/>
    <mergeCell ref="CPG88:CPG90"/>
    <mergeCell ref="CPH88:CPH90"/>
    <mergeCell ref="CPI88:CPI90"/>
    <mergeCell ref="COZ88:COZ90"/>
    <mergeCell ref="CPA88:CPA90"/>
    <mergeCell ref="CPB88:CPB90"/>
    <mergeCell ref="CPC88:CPC90"/>
    <mergeCell ref="CPD88:CPD90"/>
    <mergeCell ref="COU88:COU90"/>
    <mergeCell ref="COV88:COV90"/>
    <mergeCell ref="COW88:COW90"/>
    <mergeCell ref="COX88:COX90"/>
    <mergeCell ref="COY88:COY90"/>
    <mergeCell ref="COP88:COP90"/>
    <mergeCell ref="COQ88:COQ90"/>
    <mergeCell ref="COR88:COR90"/>
    <mergeCell ref="COS88:COS90"/>
    <mergeCell ref="COT88:COT90"/>
    <mergeCell ref="COK88:COK90"/>
    <mergeCell ref="COL88:COL90"/>
    <mergeCell ref="COM88:COM90"/>
    <mergeCell ref="CON88:CON90"/>
    <mergeCell ref="COO88:COO90"/>
    <mergeCell ref="COF88:COF90"/>
    <mergeCell ref="COG88:COG90"/>
    <mergeCell ref="COH88:COH90"/>
    <mergeCell ref="COI88:COI90"/>
    <mergeCell ref="COJ88:COJ90"/>
    <mergeCell ref="COA88:COA90"/>
    <mergeCell ref="COB88:COB90"/>
    <mergeCell ref="COC88:COC90"/>
    <mergeCell ref="COD88:COD90"/>
    <mergeCell ref="COE88:COE90"/>
    <mergeCell ref="CNV88:CNV90"/>
    <mergeCell ref="CNW88:CNW90"/>
    <mergeCell ref="CNX88:CNX90"/>
    <mergeCell ref="CNY88:CNY90"/>
    <mergeCell ref="CNZ88:CNZ90"/>
    <mergeCell ref="CNQ88:CNQ90"/>
    <mergeCell ref="CNR88:CNR90"/>
    <mergeCell ref="CNS88:CNS90"/>
    <mergeCell ref="CNT88:CNT90"/>
    <mergeCell ref="CNU88:CNU90"/>
    <mergeCell ref="CNL88:CNL90"/>
    <mergeCell ref="CNM88:CNM90"/>
    <mergeCell ref="CNN88:CNN90"/>
    <mergeCell ref="CNO88:CNO90"/>
    <mergeCell ref="CNP88:CNP90"/>
    <mergeCell ref="CNG88:CNG90"/>
    <mergeCell ref="CNH88:CNH90"/>
    <mergeCell ref="CNI88:CNI90"/>
    <mergeCell ref="CNJ88:CNJ90"/>
    <mergeCell ref="CNK88:CNK90"/>
    <mergeCell ref="CNB88:CNB90"/>
    <mergeCell ref="CNC88:CNC90"/>
    <mergeCell ref="CND88:CND90"/>
    <mergeCell ref="CNE88:CNE90"/>
    <mergeCell ref="CNF88:CNF90"/>
    <mergeCell ref="CMW88:CMW90"/>
    <mergeCell ref="CMX88:CMX90"/>
    <mergeCell ref="CMY88:CMY90"/>
    <mergeCell ref="CMZ88:CMZ90"/>
    <mergeCell ref="CNA88:CNA90"/>
    <mergeCell ref="CMR88:CMR90"/>
    <mergeCell ref="CMS88:CMS90"/>
    <mergeCell ref="CMT88:CMT90"/>
    <mergeCell ref="CMU88:CMU90"/>
    <mergeCell ref="CMV88:CMV90"/>
    <mergeCell ref="CMM88:CMM90"/>
    <mergeCell ref="CMN88:CMN90"/>
    <mergeCell ref="CMO88:CMO90"/>
    <mergeCell ref="CMP88:CMP90"/>
    <mergeCell ref="CMQ88:CMQ90"/>
    <mergeCell ref="CMH88:CMH90"/>
    <mergeCell ref="CMI88:CMI90"/>
    <mergeCell ref="CMJ88:CMJ90"/>
    <mergeCell ref="CMK88:CMK90"/>
    <mergeCell ref="CML88:CML90"/>
    <mergeCell ref="CMC88:CMC90"/>
    <mergeCell ref="CMD88:CMD90"/>
    <mergeCell ref="CME88:CME90"/>
    <mergeCell ref="CMF88:CMF90"/>
    <mergeCell ref="CMG88:CMG90"/>
    <mergeCell ref="CLX88:CLX90"/>
    <mergeCell ref="CLY88:CLY90"/>
    <mergeCell ref="CLZ88:CLZ90"/>
    <mergeCell ref="CMA88:CMA90"/>
    <mergeCell ref="CMB88:CMB90"/>
    <mergeCell ref="CLS88:CLS90"/>
    <mergeCell ref="CLT88:CLT90"/>
    <mergeCell ref="CLU88:CLU90"/>
    <mergeCell ref="CLV88:CLV90"/>
    <mergeCell ref="CLW88:CLW90"/>
    <mergeCell ref="CLN88:CLN90"/>
    <mergeCell ref="CLO88:CLO90"/>
    <mergeCell ref="CLP88:CLP90"/>
    <mergeCell ref="CLQ88:CLQ90"/>
    <mergeCell ref="CLR88:CLR90"/>
    <mergeCell ref="CLI88:CLI90"/>
    <mergeCell ref="CLJ88:CLJ90"/>
    <mergeCell ref="CLK88:CLK90"/>
    <mergeCell ref="CLL88:CLL90"/>
    <mergeCell ref="CLM88:CLM90"/>
    <mergeCell ref="CLD88:CLD90"/>
    <mergeCell ref="CLE88:CLE90"/>
    <mergeCell ref="CLF88:CLF90"/>
    <mergeCell ref="CLG88:CLG90"/>
    <mergeCell ref="CLH88:CLH90"/>
    <mergeCell ref="CKY88:CKY90"/>
    <mergeCell ref="CKZ88:CKZ90"/>
    <mergeCell ref="CLA88:CLA90"/>
    <mergeCell ref="CLB88:CLB90"/>
    <mergeCell ref="CLC88:CLC90"/>
    <mergeCell ref="CKT88:CKT90"/>
    <mergeCell ref="CKU88:CKU90"/>
    <mergeCell ref="CKV88:CKV90"/>
    <mergeCell ref="CKW88:CKW90"/>
    <mergeCell ref="CKX88:CKX90"/>
    <mergeCell ref="CKO88:CKO90"/>
    <mergeCell ref="CKP88:CKP90"/>
    <mergeCell ref="CKQ88:CKQ90"/>
    <mergeCell ref="CKR88:CKR90"/>
    <mergeCell ref="CKS88:CKS90"/>
    <mergeCell ref="CKJ88:CKJ90"/>
    <mergeCell ref="CKK88:CKK90"/>
    <mergeCell ref="CKL88:CKL90"/>
    <mergeCell ref="CKM88:CKM90"/>
    <mergeCell ref="CKN88:CKN90"/>
    <mergeCell ref="CKE88:CKE90"/>
    <mergeCell ref="CKF88:CKF90"/>
    <mergeCell ref="CKG88:CKG90"/>
    <mergeCell ref="CKH88:CKH90"/>
    <mergeCell ref="CKI88:CKI90"/>
    <mergeCell ref="CJZ88:CJZ90"/>
    <mergeCell ref="CKA88:CKA90"/>
    <mergeCell ref="CKB88:CKB90"/>
    <mergeCell ref="CKC88:CKC90"/>
    <mergeCell ref="CKD88:CKD90"/>
    <mergeCell ref="CJU88:CJU90"/>
    <mergeCell ref="CJV88:CJV90"/>
    <mergeCell ref="CJW88:CJW90"/>
    <mergeCell ref="CJX88:CJX90"/>
    <mergeCell ref="CJY88:CJY90"/>
    <mergeCell ref="CJP88:CJP90"/>
    <mergeCell ref="CJQ88:CJQ90"/>
    <mergeCell ref="CJR88:CJR90"/>
    <mergeCell ref="CJS88:CJS90"/>
    <mergeCell ref="CJT88:CJT90"/>
    <mergeCell ref="CJK88:CJK90"/>
    <mergeCell ref="CJL88:CJL90"/>
    <mergeCell ref="CJM88:CJM90"/>
    <mergeCell ref="CJN88:CJN90"/>
    <mergeCell ref="CJO88:CJO90"/>
    <mergeCell ref="CJF88:CJF90"/>
    <mergeCell ref="CJG88:CJG90"/>
    <mergeCell ref="CJH88:CJH90"/>
    <mergeCell ref="CJI88:CJI90"/>
    <mergeCell ref="CJJ88:CJJ90"/>
    <mergeCell ref="CJA88:CJA90"/>
    <mergeCell ref="CJB88:CJB90"/>
    <mergeCell ref="CJC88:CJC90"/>
    <mergeCell ref="CJD88:CJD90"/>
    <mergeCell ref="CJE88:CJE90"/>
    <mergeCell ref="CIV88:CIV90"/>
    <mergeCell ref="CIW88:CIW90"/>
    <mergeCell ref="CIX88:CIX90"/>
    <mergeCell ref="CIY88:CIY90"/>
    <mergeCell ref="CIZ88:CIZ90"/>
    <mergeCell ref="CIQ88:CIQ90"/>
    <mergeCell ref="CIR88:CIR90"/>
    <mergeCell ref="CIS88:CIS90"/>
    <mergeCell ref="CIT88:CIT90"/>
    <mergeCell ref="CIU88:CIU90"/>
    <mergeCell ref="CIL88:CIL90"/>
    <mergeCell ref="CIM88:CIM90"/>
    <mergeCell ref="CIN88:CIN90"/>
    <mergeCell ref="CIO88:CIO90"/>
    <mergeCell ref="CIP88:CIP90"/>
    <mergeCell ref="CIG88:CIG90"/>
    <mergeCell ref="CIH88:CIH90"/>
    <mergeCell ref="CII88:CII90"/>
    <mergeCell ref="CIJ88:CIJ90"/>
    <mergeCell ref="CIK88:CIK90"/>
    <mergeCell ref="CIB88:CIB90"/>
    <mergeCell ref="CIC88:CIC90"/>
    <mergeCell ref="CID88:CID90"/>
    <mergeCell ref="CIE88:CIE90"/>
    <mergeCell ref="CIF88:CIF90"/>
    <mergeCell ref="CHW88:CHW90"/>
    <mergeCell ref="CHX88:CHX90"/>
    <mergeCell ref="CHY88:CHY90"/>
    <mergeCell ref="CHZ88:CHZ90"/>
    <mergeCell ref="CIA88:CIA90"/>
    <mergeCell ref="CHR88:CHR90"/>
    <mergeCell ref="CHS88:CHS90"/>
    <mergeCell ref="CHT88:CHT90"/>
    <mergeCell ref="CHU88:CHU90"/>
    <mergeCell ref="CHV88:CHV90"/>
    <mergeCell ref="CHM88:CHM90"/>
    <mergeCell ref="CHN88:CHN90"/>
    <mergeCell ref="CHO88:CHO90"/>
    <mergeCell ref="CHP88:CHP90"/>
    <mergeCell ref="CHQ88:CHQ90"/>
    <mergeCell ref="CHH88:CHH90"/>
    <mergeCell ref="CHI88:CHI90"/>
    <mergeCell ref="CHJ88:CHJ90"/>
    <mergeCell ref="CHK88:CHK90"/>
    <mergeCell ref="CHL88:CHL90"/>
    <mergeCell ref="CHC88:CHC90"/>
    <mergeCell ref="CHD88:CHD90"/>
    <mergeCell ref="CHE88:CHE90"/>
    <mergeCell ref="CHF88:CHF90"/>
    <mergeCell ref="CHG88:CHG90"/>
    <mergeCell ref="CGX88:CGX90"/>
    <mergeCell ref="CGY88:CGY90"/>
    <mergeCell ref="CGZ88:CGZ90"/>
    <mergeCell ref="CHA88:CHA90"/>
    <mergeCell ref="CHB88:CHB90"/>
    <mergeCell ref="CGS88:CGS90"/>
    <mergeCell ref="CGT88:CGT90"/>
    <mergeCell ref="CGU88:CGU90"/>
    <mergeCell ref="CGV88:CGV90"/>
    <mergeCell ref="CGW88:CGW90"/>
    <mergeCell ref="CGN88:CGN90"/>
    <mergeCell ref="CGO88:CGO90"/>
    <mergeCell ref="CGP88:CGP90"/>
    <mergeCell ref="CGQ88:CGQ90"/>
    <mergeCell ref="CGR88:CGR90"/>
    <mergeCell ref="CGI88:CGI90"/>
    <mergeCell ref="CGJ88:CGJ90"/>
    <mergeCell ref="CGK88:CGK90"/>
    <mergeCell ref="CGL88:CGL90"/>
    <mergeCell ref="CGM88:CGM90"/>
    <mergeCell ref="CGD88:CGD90"/>
    <mergeCell ref="CGE88:CGE90"/>
    <mergeCell ref="CGF88:CGF90"/>
    <mergeCell ref="CGG88:CGG90"/>
    <mergeCell ref="CGH88:CGH90"/>
    <mergeCell ref="CFY88:CFY90"/>
    <mergeCell ref="CFZ88:CFZ90"/>
    <mergeCell ref="CGA88:CGA90"/>
    <mergeCell ref="CGB88:CGB90"/>
    <mergeCell ref="CGC88:CGC90"/>
    <mergeCell ref="CFT88:CFT90"/>
    <mergeCell ref="CFU88:CFU90"/>
    <mergeCell ref="CFV88:CFV90"/>
    <mergeCell ref="CFW88:CFW90"/>
    <mergeCell ref="CFX88:CFX90"/>
    <mergeCell ref="CFO88:CFO90"/>
    <mergeCell ref="CFP88:CFP90"/>
    <mergeCell ref="CFQ88:CFQ90"/>
    <mergeCell ref="CFR88:CFR90"/>
    <mergeCell ref="CFS88:CFS90"/>
    <mergeCell ref="CFJ88:CFJ90"/>
    <mergeCell ref="CFK88:CFK90"/>
    <mergeCell ref="CFL88:CFL90"/>
    <mergeCell ref="CFM88:CFM90"/>
    <mergeCell ref="CFN88:CFN90"/>
    <mergeCell ref="CFE88:CFE90"/>
    <mergeCell ref="CFF88:CFF90"/>
    <mergeCell ref="CFG88:CFG90"/>
    <mergeCell ref="CFH88:CFH90"/>
    <mergeCell ref="CFI88:CFI90"/>
    <mergeCell ref="CEZ88:CEZ90"/>
    <mergeCell ref="CFA88:CFA90"/>
    <mergeCell ref="CFB88:CFB90"/>
    <mergeCell ref="CFC88:CFC90"/>
    <mergeCell ref="CFD88:CFD90"/>
    <mergeCell ref="CEU88:CEU90"/>
    <mergeCell ref="CEV88:CEV90"/>
    <mergeCell ref="CEW88:CEW90"/>
    <mergeCell ref="CEX88:CEX90"/>
    <mergeCell ref="CEY88:CEY90"/>
    <mergeCell ref="CEP88:CEP90"/>
    <mergeCell ref="CEQ88:CEQ90"/>
    <mergeCell ref="CER88:CER90"/>
    <mergeCell ref="CES88:CES90"/>
    <mergeCell ref="CET88:CET90"/>
    <mergeCell ref="CEK88:CEK90"/>
    <mergeCell ref="CEL88:CEL90"/>
    <mergeCell ref="CEM88:CEM90"/>
    <mergeCell ref="CEN88:CEN90"/>
    <mergeCell ref="CEO88:CEO90"/>
    <mergeCell ref="CEF88:CEF90"/>
    <mergeCell ref="CEG88:CEG90"/>
    <mergeCell ref="CEH88:CEH90"/>
    <mergeCell ref="CEI88:CEI90"/>
    <mergeCell ref="CEJ88:CEJ90"/>
    <mergeCell ref="CEA88:CEA90"/>
    <mergeCell ref="CEB88:CEB90"/>
    <mergeCell ref="CEC88:CEC90"/>
    <mergeCell ref="CED88:CED90"/>
    <mergeCell ref="CEE88:CEE90"/>
    <mergeCell ref="CDV88:CDV90"/>
    <mergeCell ref="CDW88:CDW90"/>
    <mergeCell ref="CDX88:CDX90"/>
    <mergeCell ref="CDY88:CDY90"/>
    <mergeCell ref="CDZ88:CDZ90"/>
    <mergeCell ref="CDQ88:CDQ90"/>
    <mergeCell ref="CDR88:CDR90"/>
    <mergeCell ref="CDS88:CDS90"/>
    <mergeCell ref="CDT88:CDT90"/>
    <mergeCell ref="CDU88:CDU90"/>
    <mergeCell ref="CDL88:CDL90"/>
    <mergeCell ref="CDM88:CDM90"/>
    <mergeCell ref="CDN88:CDN90"/>
    <mergeCell ref="CDO88:CDO90"/>
    <mergeCell ref="CDP88:CDP90"/>
    <mergeCell ref="CDG88:CDG90"/>
    <mergeCell ref="CDH88:CDH90"/>
    <mergeCell ref="CDI88:CDI90"/>
    <mergeCell ref="CDJ88:CDJ90"/>
    <mergeCell ref="CDK88:CDK90"/>
    <mergeCell ref="CDB88:CDB90"/>
    <mergeCell ref="CDC88:CDC90"/>
    <mergeCell ref="CDD88:CDD90"/>
    <mergeCell ref="CDE88:CDE90"/>
    <mergeCell ref="CDF88:CDF90"/>
    <mergeCell ref="CCW88:CCW90"/>
    <mergeCell ref="CCX88:CCX90"/>
    <mergeCell ref="CCY88:CCY90"/>
    <mergeCell ref="CCZ88:CCZ90"/>
    <mergeCell ref="CDA88:CDA90"/>
    <mergeCell ref="CCR88:CCR90"/>
    <mergeCell ref="CCS88:CCS90"/>
    <mergeCell ref="CCT88:CCT90"/>
    <mergeCell ref="CCU88:CCU90"/>
    <mergeCell ref="CCV88:CCV90"/>
    <mergeCell ref="CCM88:CCM90"/>
    <mergeCell ref="CCN88:CCN90"/>
    <mergeCell ref="CCO88:CCO90"/>
    <mergeCell ref="CCP88:CCP90"/>
    <mergeCell ref="CCQ88:CCQ90"/>
    <mergeCell ref="CCH88:CCH90"/>
    <mergeCell ref="CCI88:CCI90"/>
    <mergeCell ref="CCJ88:CCJ90"/>
    <mergeCell ref="CCK88:CCK90"/>
    <mergeCell ref="CCL88:CCL90"/>
    <mergeCell ref="CCC88:CCC90"/>
    <mergeCell ref="CCD88:CCD90"/>
    <mergeCell ref="CCE88:CCE90"/>
    <mergeCell ref="CCF88:CCF90"/>
    <mergeCell ref="CCG88:CCG90"/>
    <mergeCell ref="CBX88:CBX90"/>
    <mergeCell ref="CBY88:CBY90"/>
    <mergeCell ref="CBZ88:CBZ90"/>
    <mergeCell ref="CCA88:CCA90"/>
    <mergeCell ref="CCB88:CCB90"/>
    <mergeCell ref="CBS88:CBS90"/>
    <mergeCell ref="CBT88:CBT90"/>
    <mergeCell ref="CBU88:CBU90"/>
    <mergeCell ref="CBV88:CBV90"/>
    <mergeCell ref="CBW88:CBW90"/>
    <mergeCell ref="CBN88:CBN90"/>
    <mergeCell ref="CBO88:CBO90"/>
    <mergeCell ref="CBP88:CBP90"/>
    <mergeCell ref="CBQ88:CBQ90"/>
    <mergeCell ref="CBR88:CBR90"/>
    <mergeCell ref="CBI88:CBI90"/>
    <mergeCell ref="CBJ88:CBJ90"/>
    <mergeCell ref="CBK88:CBK90"/>
    <mergeCell ref="CBL88:CBL90"/>
    <mergeCell ref="CBM88:CBM90"/>
    <mergeCell ref="CBD88:CBD90"/>
    <mergeCell ref="CBE88:CBE90"/>
    <mergeCell ref="CBF88:CBF90"/>
    <mergeCell ref="CBG88:CBG90"/>
    <mergeCell ref="CBH88:CBH90"/>
    <mergeCell ref="CAY88:CAY90"/>
    <mergeCell ref="CAZ88:CAZ90"/>
    <mergeCell ref="CBA88:CBA90"/>
    <mergeCell ref="CBB88:CBB90"/>
    <mergeCell ref="CBC88:CBC90"/>
    <mergeCell ref="CAT88:CAT90"/>
    <mergeCell ref="CAU88:CAU90"/>
    <mergeCell ref="CAV88:CAV90"/>
    <mergeCell ref="CAW88:CAW90"/>
    <mergeCell ref="CAX88:CAX90"/>
    <mergeCell ref="CAO88:CAO90"/>
    <mergeCell ref="CAP88:CAP90"/>
    <mergeCell ref="CAQ88:CAQ90"/>
    <mergeCell ref="CAR88:CAR90"/>
    <mergeCell ref="CAS88:CAS90"/>
    <mergeCell ref="CAJ88:CAJ90"/>
    <mergeCell ref="CAK88:CAK90"/>
    <mergeCell ref="CAL88:CAL90"/>
    <mergeCell ref="CAM88:CAM90"/>
    <mergeCell ref="CAN88:CAN90"/>
    <mergeCell ref="CAE88:CAE90"/>
    <mergeCell ref="CAF88:CAF90"/>
    <mergeCell ref="CAG88:CAG90"/>
    <mergeCell ref="CAH88:CAH90"/>
    <mergeCell ref="CAI88:CAI90"/>
    <mergeCell ref="BZZ88:BZZ90"/>
    <mergeCell ref="CAA88:CAA90"/>
    <mergeCell ref="CAB88:CAB90"/>
    <mergeCell ref="CAC88:CAC90"/>
    <mergeCell ref="CAD88:CAD90"/>
    <mergeCell ref="BZU88:BZU90"/>
    <mergeCell ref="BZV88:BZV90"/>
    <mergeCell ref="BZW88:BZW90"/>
    <mergeCell ref="BZX88:BZX90"/>
    <mergeCell ref="BZY88:BZY90"/>
    <mergeCell ref="BZP88:BZP90"/>
    <mergeCell ref="BZQ88:BZQ90"/>
    <mergeCell ref="BZR88:BZR90"/>
    <mergeCell ref="BZS88:BZS90"/>
    <mergeCell ref="BZT88:BZT90"/>
    <mergeCell ref="BZK88:BZK90"/>
    <mergeCell ref="BZL88:BZL90"/>
    <mergeCell ref="BZM88:BZM90"/>
    <mergeCell ref="BZN88:BZN90"/>
    <mergeCell ref="BZO88:BZO90"/>
    <mergeCell ref="BZF88:BZF90"/>
    <mergeCell ref="BZG88:BZG90"/>
    <mergeCell ref="BZH88:BZH90"/>
    <mergeCell ref="BZI88:BZI90"/>
    <mergeCell ref="BZJ88:BZJ90"/>
    <mergeCell ref="BZA88:BZA90"/>
    <mergeCell ref="BZB88:BZB90"/>
    <mergeCell ref="BZC88:BZC90"/>
    <mergeCell ref="BZD88:BZD90"/>
    <mergeCell ref="BZE88:BZE90"/>
    <mergeCell ref="BYV88:BYV90"/>
    <mergeCell ref="BYW88:BYW90"/>
    <mergeCell ref="BYX88:BYX90"/>
    <mergeCell ref="BYY88:BYY90"/>
    <mergeCell ref="BYZ88:BYZ90"/>
    <mergeCell ref="BYQ88:BYQ90"/>
    <mergeCell ref="BYR88:BYR90"/>
    <mergeCell ref="BYS88:BYS90"/>
    <mergeCell ref="BYT88:BYT90"/>
    <mergeCell ref="BYU88:BYU90"/>
    <mergeCell ref="BYL88:BYL90"/>
    <mergeCell ref="BYM88:BYM90"/>
    <mergeCell ref="BYN88:BYN90"/>
    <mergeCell ref="BYO88:BYO90"/>
    <mergeCell ref="BYP88:BYP90"/>
    <mergeCell ref="BYG88:BYG90"/>
    <mergeCell ref="BYH88:BYH90"/>
    <mergeCell ref="BYI88:BYI90"/>
    <mergeCell ref="BYJ88:BYJ90"/>
    <mergeCell ref="BYK88:BYK90"/>
    <mergeCell ref="BYB88:BYB90"/>
    <mergeCell ref="BYC88:BYC90"/>
    <mergeCell ref="BYD88:BYD90"/>
    <mergeCell ref="BYE88:BYE90"/>
    <mergeCell ref="BYF88:BYF90"/>
    <mergeCell ref="BXW88:BXW90"/>
    <mergeCell ref="BXX88:BXX90"/>
    <mergeCell ref="BXY88:BXY90"/>
    <mergeCell ref="BXZ88:BXZ90"/>
    <mergeCell ref="BYA88:BYA90"/>
    <mergeCell ref="BXR88:BXR90"/>
    <mergeCell ref="BXS88:BXS90"/>
    <mergeCell ref="BXT88:BXT90"/>
    <mergeCell ref="BXU88:BXU90"/>
    <mergeCell ref="BXV88:BXV90"/>
    <mergeCell ref="BXM88:BXM90"/>
    <mergeCell ref="BXN88:BXN90"/>
    <mergeCell ref="BXO88:BXO90"/>
    <mergeCell ref="BXP88:BXP90"/>
    <mergeCell ref="BXQ88:BXQ90"/>
    <mergeCell ref="BXH88:BXH90"/>
    <mergeCell ref="BXI88:BXI90"/>
    <mergeCell ref="BXJ88:BXJ90"/>
    <mergeCell ref="BXK88:BXK90"/>
    <mergeCell ref="BXL88:BXL90"/>
    <mergeCell ref="BXC88:BXC90"/>
    <mergeCell ref="BXD88:BXD90"/>
    <mergeCell ref="BXE88:BXE90"/>
    <mergeCell ref="BXF88:BXF90"/>
    <mergeCell ref="BXG88:BXG90"/>
    <mergeCell ref="BWX88:BWX90"/>
    <mergeCell ref="BWY88:BWY90"/>
    <mergeCell ref="BWZ88:BWZ90"/>
    <mergeCell ref="BXA88:BXA90"/>
    <mergeCell ref="BXB88:BXB90"/>
    <mergeCell ref="BWS88:BWS90"/>
    <mergeCell ref="BWT88:BWT90"/>
    <mergeCell ref="BWU88:BWU90"/>
    <mergeCell ref="BWV88:BWV90"/>
    <mergeCell ref="BWW88:BWW90"/>
    <mergeCell ref="BWN88:BWN90"/>
    <mergeCell ref="BWO88:BWO90"/>
    <mergeCell ref="BWP88:BWP90"/>
    <mergeCell ref="BWQ88:BWQ90"/>
    <mergeCell ref="BWR88:BWR90"/>
    <mergeCell ref="BWI88:BWI90"/>
    <mergeCell ref="BWJ88:BWJ90"/>
    <mergeCell ref="BWK88:BWK90"/>
    <mergeCell ref="BWL88:BWL90"/>
    <mergeCell ref="BWM88:BWM90"/>
    <mergeCell ref="BWD88:BWD90"/>
    <mergeCell ref="BWE88:BWE90"/>
    <mergeCell ref="BWF88:BWF90"/>
    <mergeCell ref="BWG88:BWG90"/>
    <mergeCell ref="BWH88:BWH90"/>
    <mergeCell ref="BVY88:BVY90"/>
    <mergeCell ref="BVZ88:BVZ90"/>
    <mergeCell ref="BWA88:BWA90"/>
    <mergeCell ref="BWB88:BWB90"/>
    <mergeCell ref="BWC88:BWC90"/>
    <mergeCell ref="BVT88:BVT90"/>
    <mergeCell ref="BVU88:BVU90"/>
    <mergeCell ref="BVV88:BVV90"/>
    <mergeCell ref="BVW88:BVW90"/>
    <mergeCell ref="BVX88:BVX90"/>
    <mergeCell ref="BVO88:BVO90"/>
    <mergeCell ref="BVP88:BVP90"/>
    <mergeCell ref="BVQ88:BVQ90"/>
    <mergeCell ref="BVR88:BVR90"/>
    <mergeCell ref="BVS88:BVS90"/>
    <mergeCell ref="BVJ88:BVJ90"/>
    <mergeCell ref="BVK88:BVK90"/>
    <mergeCell ref="BVL88:BVL90"/>
    <mergeCell ref="BVM88:BVM90"/>
    <mergeCell ref="BVN88:BVN90"/>
    <mergeCell ref="BVE88:BVE90"/>
    <mergeCell ref="BVF88:BVF90"/>
    <mergeCell ref="BVG88:BVG90"/>
    <mergeCell ref="BVH88:BVH90"/>
    <mergeCell ref="BVI88:BVI90"/>
    <mergeCell ref="BUZ88:BUZ90"/>
    <mergeCell ref="BVA88:BVA90"/>
    <mergeCell ref="BVB88:BVB90"/>
    <mergeCell ref="BVC88:BVC90"/>
    <mergeCell ref="BVD88:BVD90"/>
    <mergeCell ref="BUU88:BUU90"/>
    <mergeCell ref="BUV88:BUV90"/>
    <mergeCell ref="BUW88:BUW90"/>
    <mergeCell ref="BUX88:BUX90"/>
    <mergeCell ref="BUY88:BUY90"/>
    <mergeCell ref="BUP88:BUP90"/>
    <mergeCell ref="BUQ88:BUQ90"/>
    <mergeCell ref="BUR88:BUR90"/>
    <mergeCell ref="BUS88:BUS90"/>
    <mergeCell ref="BUT88:BUT90"/>
    <mergeCell ref="BUK88:BUK90"/>
    <mergeCell ref="BUL88:BUL90"/>
    <mergeCell ref="BUM88:BUM90"/>
    <mergeCell ref="BUN88:BUN90"/>
    <mergeCell ref="BUO88:BUO90"/>
    <mergeCell ref="BUF88:BUF90"/>
    <mergeCell ref="BUG88:BUG90"/>
    <mergeCell ref="BUH88:BUH90"/>
    <mergeCell ref="BUI88:BUI90"/>
    <mergeCell ref="BUJ88:BUJ90"/>
    <mergeCell ref="BUA88:BUA90"/>
    <mergeCell ref="BUB88:BUB90"/>
    <mergeCell ref="BUC88:BUC90"/>
    <mergeCell ref="BUD88:BUD90"/>
    <mergeCell ref="BUE88:BUE90"/>
    <mergeCell ref="BTV88:BTV90"/>
    <mergeCell ref="BTW88:BTW90"/>
    <mergeCell ref="BTX88:BTX90"/>
    <mergeCell ref="BTY88:BTY90"/>
    <mergeCell ref="BTZ88:BTZ90"/>
    <mergeCell ref="BTQ88:BTQ90"/>
    <mergeCell ref="BTR88:BTR90"/>
    <mergeCell ref="BTS88:BTS90"/>
    <mergeCell ref="BTT88:BTT90"/>
    <mergeCell ref="BTU88:BTU90"/>
    <mergeCell ref="BTL88:BTL90"/>
    <mergeCell ref="BTM88:BTM90"/>
    <mergeCell ref="BTN88:BTN90"/>
    <mergeCell ref="BTO88:BTO90"/>
    <mergeCell ref="BTP88:BTP90"/>
    <mergeCell ref="BTG88:BTG90"/>
    <mergeCell ref="BTH88:BTH90"/>
    <mergeCell ref="BTI88:BTI90"/>
    <mergeCell ref="BTJ88:BTJ90"/>
    <mergeCell ref="BTK88:BTK90"/>
    <mergeCell ref="BTB88:BTB90"/>
    <mergeCell ref="BTC88:BTC90"/>
    <mergeCell ref="BTD88:BTD90"/>
    <mergeCell ref="BTE88:BTE90"/>
    <mergeCell ref="BTF88:BTF90"/>
    <mergeCell ref="BSW88:BSW90"/>
    <mergeCell ref="BSX88:BSX90"/>
    <mergeCell ref="BSY88:BSY90"/>
    <mergeCell ref="BSZ88:BSZ90"/>
    <mergeCell ref="BTA88:BTA90"/>
    <mergeCell ref="BSR88:BSR90"/>
    <mergeCell ref="BSS88:BSS90"/>
    <mergeCell ref="BST88:BST90"/>
    <mergeCell ref="BSU88:BSU90"/>
    <mergeCell ref="BSV88:BSV90"/>
    <mergeCell ref="BSM88:BSM90"/>
    <mergeCell ref="BSN88:BSN90"/>
    <mergeCell ref="BSO88:BSO90"/>
    <mergeCell ref="BSP88:BSP90"/>
    <mergeCell ref="BSQ88:BSQ90"/>
    <mergeCell ref="BSH88:BSH90"/>
    <mergeCell ref="BSI88:BSI90"/>
    <mergeCell ref="BSJ88:BSJ90"/>
    <mergeCell ref="BSK88:BSK90"/>
    <mergeCell ref="BSL88:BSL90"/>
    <mergeCell ref="BSC88:BSC90"/>
    <mergeCell ref="BSD88:BSD90"/>
    <mergeCell ref="BSE88:BSE90"/>
    <mergeCell ref="BSF88:BSF90"/>
    <mergeCell ref="BSG88:BSG90"/>
    <mergeCell ref="BRX88:BRX90"/>
    <mergeCell ref="BRY88:BRY90"/>
    <mergeCell ref="BRZ88:BRZ90"/>
    <mergeCell ref="BSA88:BSA90"/>
    <mergeCell ref="BSB88:BSB90"/>
    <mergeCell ref="BRS88:BRS90"/>
    <mergeCell ref="BRT88:BRT90"/>
    <mergeCell ref="BRU88:BRU90"/>
    <mergeCell ref="BRV88:BRV90"/>
    <mergeCell ref="BRW88:BRW90"/>
    <mergeCell ref="BRN88:BRN90"/>
    <mergeCell ref="BRO88:BRO90"/>
    <mergeCell ref="BRP88:BRP90"/>
    <mergeCell ref="BRQ88:BRQ90"/>
    <mergeCell ref="BRR88:BRR90"/>
    <mergeCell ref="BRI88:BRI90"/>
    <mergeCell ref="BRJ88:BRJ90"/>
    <mergeCell ref="BRK88:BRK90"/>
    <mergeCell ref="BRL88:BRL90"/>
    <mergeCell ref="BRM88:BRM90"/>
    <mergeCell ref="BRD88:BRD90"/>
    <mergeCell ref="BRE88:BRE90"/>
    <mergeCell ref="BRF88:BRF90"/>
    <mergeCell ref="BRG88:BRG90"/>
    <mergeCell ref="BRH88:BRH90"/>
    <mergeCell ref="BQY88:BQY90"/>
    <mergeCell ref="BQZ88:BQZ90"/>
    <mergeCell ref="BRA88:BRA90"/>
    <mergeCell ref="BRB88:BRB90"/>
    <mergeCell ref="BRC88:BRC90"/>
    <mergeCell ref="BQT88:BQT90"/>
    <mergeCell ref="BQU88:BQU90"/>
    <mergeCell ref="BQV88:BQV90"/>
    <mergeCell ref="BQW88:BQW90"/>
    <mergeCell ref="BQX88:BQX90"/>
    <mergeCell ref="BQO88:BQO90"/>
    <mergeCell ref="BQP88:BQP90"/>
    <mergeCell ref="BQQ88:BQQ90"/>
    <mergeCell ref="BQR88:BQR90"/>
    <mergeCell ref="BQS88:BQS90"/>
    <mergeCell ref="BQJ88:BQJ90"/>
    <mergeCell ref="BQK88:BQK90"/>
    <mergeCell ref="BQL88:BQL90"/>
    <mergeCell ref="BQM88:BQM90"/>
    <mergeCell ref="BQN88:BQN90"/>
    <mergeCell ref="BQE88:BQE90"/>
    <mergeCell ref="BQF88:BQF90"/>
    <mergeCell ref="BQG88:BQG90"/>
    <mergeCell ref="BQH88:BQH90"/>
    <mergeCell ref="BQI88:BQI90"/>
    <mergeCell ref="BPZ88:BPZ90"/>
    <mergeCell ref="BQA88:BQA90"/>
    <mergeCell ref="BQB88:BQB90"/>
    <mergeCell ref="BQC88:BQC90"/>
    <mergeCell ref="BQD88:BQD90"/>
    <mergeCell ref="BPU88:BPU90"/>
    <mergeCell ref="BPV88:BPV90"/>
    <mergeCell ref="BPW88:BPW90"/>
    <mergeCell ref="BPX88:BPX90"/>
    <mergeCell ref="BPY88:BPY90"/>
    <mergeCell ref="BPP88:BPP90"/>
    <mergeCell ref="BPQ88:BPQ90"/>
    <mergeCell ref="BPR88:BPR90"/>
    <mergeCell ref="BPS88:BPS90"/>
    <mergeCell ref="BPT88:BPT90"/>
    <mergeCell ref="BPK88:BPK90"/>
    <mergeCell ref="BPL88:BPL90"/>
    <mergeCell ref="BPM88:BPM90"/>
    <mergeCell ref="BPN88:BPN90"/>
    <mergeCell ref="BPO88:BPO90"/>
    <mergeCell ref="BPF88:BPF90"/>
    <mergeCell ref="BPG88:BPG90"/>
    <mergeCell ref="BPH88:BPH90"/>
    <mergeCell ref="BPI88:BPI90"/>
    <mergeCell ref="BPJ88:BPJ90"/>
    <mergeCell ref="BPA88:BPA90"/>
    <mergeCell ref="BPB88:BPB90"/>
    <mergeCell ref="BPC88:BPC90"/>
    <mergeCell ref="BPD88:BPD90"/>
    <mergeCell ref="BPE88:BPE90"/>
    <mergeCell ref="BOV88:BOV90"/>
    <mergeCell ref="BOW88:BOW90"/>
    <mergeCell ref="BOX88:BOX90"/>
    <mergeCell ref="BOY88:BOY90"/>
    <mergeCell ref="BOZ88:BOZ90"/>
    <mergeCell ref="BOQ88:BOQ90"/>
    <mergeCell ref="BOR88:BOR90"/>
    <mergeCell ref="BOS88:BOS90"/>
    <mergeCell ref="BOT88:BOT90"/>
    <mergeCell ref="BOU88:BOU90"/>
    <mergeCell ref="BOL88:BOL90"/>
    <mergeCell ref="BOM88:BOM90"/>
    <mergeCell ref="BON88:BON90"/>
    <mergeCell ref="BOO88:BOO90"/>
    <mergeCell ref="BOP88:BOP90"/>
    <mergeCell ref="BOG88:BOG90"/>
    <mergeCell ref="BOH88:BOH90"/>
    <mergeCell ref="BOI88:BOI90"/>
    <mergeCell ref="BOJ88:BOJ90"/>
    <mergeCell ref="BOK88:BOK90"/>
    <mergeCell ref="BOB88:BOB90"/>
    <mergeCell ref="BOC88:BOC90"/>
    <mergeCell ref="BOD88:BOD90"/>
    <mergeCell ref="BOE88:BOE90"/>
    <mergeCell ref="BOF88:BOF90"/>
    <mergeCell ref="BNW88:BNW90"/>
    <mergeCell ref="BNX88:BNX90"/>
    <mergeCell ref="BNY88:BNY90"/>
    <mergeCell ref="BNZ88:BNZ90"/>
    <mergeCell ref="BOA88:BOA90"/>
    <mergeCell ref="BNR88:BNR90"/>
    <mergeCell ref="BNS88:BNS90"/>
    <mergeCell ref="BNT88:BNT90"/>
    <mergeCell ref="BNU88:BNU90"/>
    <mergeCell ref="BNV88:BNV90"/>
    <mergeCell ref="BNM88:BNM90"/>
    <mergeCell ref="BNN88:BNN90"/>
    <mergeCell ref="BNO88:BNO90"/>
    <mergeCell ref="BNP88:BNP90"/>
    <mergeCell ref="BNQ88:BNQ90"/>
    <mergeCell ref="BNH88:BNH90"/>
    <mergeCell ref="BNI88:BNI90"/>
    <mergeCell ref="BNJ88:BNJ90"/>
    <mergeCell ref="BNK88:BNK90"/>
    <mergeCell ref="BNL88:BNL90"/>
    <mergeCell ref="BNC88:BNC90"/>
    <mergeCell ref="BND88:BND90"/>
    <mergeCell ref="BNE88:BNE90"/>
    <mergeCell ref="BNF88:BNF90"/>
    <mergeCell ref="BNG88:BNG90"/>
    <mergeCell ref="BMX88:BMX90"/>
    <mergeCell ref="BMY88:BMY90"/>
    <mergeCell ref="BMZ88:BMZ90"/>
    <mergeCell ref="BNA88:BNA90"/>
    <mergeCell ref="BNB88:BNB90"/>
    <mergeCell ref="BMS88:BMS90"/>
    <mergeCell ref="BMT88:BMT90"/>
    <mergeCell ref="BMU88:BMU90"/>
    <mergeCell ref="BMV88:BMV90"/>
    <mergeCell ref="BMW88:BMW90"/>
    <mergeCell ref="BMN88:BMN90"/>
    <mergeCell ref="BMO88:BMO90"/>
    <mergeCell ref="BMP88:BMP90"/>
    <mergeCell ref="BMQ88:BMQ90"/>
    <mergeCell ref="BMR88:BMR90"/>
    <mergeCell ref="BMI88:BMI90"/>
    <mergeCell ref="BMJ88:BMJ90"/>
    <mergeCell ref="BMK88:BMK90"/>
    <mergeCell ref="BML88:BML90"/>
    <mergeCell ref="BMM88:BMM90"/>
    <mergeCell ref="BMD88:BMD90"/>
    <mergeCell ref="BME88:BME90"/>
    <mergeCell ref="BMF88:BMF90"/>
    <mergeCell ref="BMG88:BMG90"/>
    <mergeCell ref="BMH88:BMH90"/>
    <mergeCell ref="BLY88:BLY90"/>
    <mergeCell ref="BLZ88:BLZ90"/>
    <mergeCell ref="BMA88:BMA90"/>
    <mergeCell ref="BMB88:BMB90"/>
    <mergeCell ref="BMC88:BMC90"/>
    <mergeCell ref="BLT88:BLT90"/>
    <mergeCell ref="BLU88:BLU90"/>
    <mergeCell ref="BLV88:BLV90"/>
    <mergeCell ref="BLW88:BLW90"/>
    <mergeCell ref="BLX88:BLX90"/>
    <mergeCell ref="BLO88:BLO90"/>
    <mergeCell ref="BLP88:BLP90"/>
    <mergeCell ref="BLQ88:BLQ90"/>
    <mergeCell ref="BLR88:BLR90"/>
    <mergeCell ref="BLS88:BLS90"/>
    <mergeCell ref="BLJ88:BLJ90"/>
    <mergeCell ref="BLK88:BLK90"/>
    <mergeCell ref="BLL88:BLL90"/>
    <mergeCell ref="BLM88:BLM90"/>
    <mergeCell ref="BLN88:BLN90"/>
    <mergeCell ref="BLE88:BLE90"/>
    <mergeCell ref="BLF88:BLF90"/>
    <mergeCell ref="BLG88:BLG90"/>
    <mergeCell ref="BLH88:BLH90"/>
    <mergeCell ref="BLI88:BLI90"/>
    <mergeCell ref="BKZ88:BKZ90"/>
    <mergeCell ref="BLA88:BLA90"/>
    <mergeCell ref="BLB88:BLB90"/>
    <mergeCell ref="BLC88:BLC90"/>
    <mergeCell ref="BLD88:BLD90"/>
    <mergeCell ref="BKU88:BKU90"/>
    <mergeCell ref="BKV88:BKV90"/>
    <mergeCell ref="BKW88:BKW90"/>
    <mergeCell ref="BKX88:BKX90"/>
    <mergeCell ref="BKY88:BKY90"/>
    <mergeCell ref="BKP88:BKP90"/>
    <mergeCell ref="BKQ88:BKQ90"/>
    <mergeCell ref="BKR88:BKR90"/>
    <mergeCell ref="BKS88:BKS90"/>
    <mergeCell ref="BKT88:BKT90"/>
    <mergeCell ref="BKK88:BKK90"/>
    <mergeCell ref="BKL88:BKL90"/>
    <mergeCell ref="BKM88:BKM90"/>
    <mergeCell ref="BKN88:BKN90"/>
    <mergeCell ref="BKO88:BKO90"/>
    <mergeCell ref="BKF88:BKF90"/>
    <mergeCell ref="BKG88:BKG90"/>
    <mergeCell ref="BKH88:BKH90"/>
    <mergeCell ref="BKI88:BKI90"/>
    <mergeCell ref="BKJ88:BKJ90"/>
    <mergeCell ref="BKA88:BKA90"/>
    <mergeCell ref="BKB88:BKB90"/>
    <mergeCell ref="BKC88:BKC90"/>
    <mergeCell ref="BKD88:BKD90"/>
    <mergeCell ref="BKE88:BKE90"/>
    <mergeCell ref="BJV88:BJV90"/>
    <mergeCell ref="BJW88:BJW90"/>
    <mergeCell ref="BJX88:BJX90"/>
    <mergeCell ref="BJY88:BJY90"/>
    <mergeCell ref="BJZ88:BJZ90"/>
    <mergeCell ref="BJQ88:BJQ90"/>
    <mergeCell ref="BJR88:BJR90"/>
    <mergeCell ref="BJS88:BJS90"/>
    <mergeCell ref="BJT88:BJT90"/>
    <mergeCell ref="BJU88:BJU90"/>
    <mergeCell ref="BJL88:BJL90"/>
    <mergeCell ref="BJM88:BJM90"/>
    <mergeCell ref="BJN88:BJN90"/>
    <mergeCell ref="BJO88:BJO90"/>
    <mergeCell ref="BJP88:BJP90"/>
    <mergeCell ref="BJG88:BJG90"/>
    <mergeCell ref="BJH88:BJH90"/>
    <mergeCell ref="BJI88:BJI90"/>
    <mergeCell ref="BJJ88:BJJ90"/>
    <mergeCell ref="BJK88:BJK90"/>
    <mergeCell ref="BJB88:BJB90"/>
    <mergeCell ref="BJC88:BJC90"/>
    <mergeCell ref="BJD88:BJD90"/>
    <mergeCell ref="BJE88:BJE90"/>
    <mergeCell ref="BJF88:BJF90"/>
    <mergeCell ref="BIW88:BIW90"/>
    <mergeCell ref="BIX88:BIX90"/>
    <mergeCell ref="BIY88:BIY90"/>
    <mergeCell ref="BIZ88:BIZ90"/>
    <mergeCell ref="BJA88:BJA90"/>
    <mergeCell ref="BIR88:BIR90"/>
    <mergeCell ref="BIS88:BIS90"/>
    <mergeCell ref="BIT88:BIT90"/>
    <mergeCell ref="BIU88:BIU90"/>
    <mergeCell ref="BIV88:BIV90"/>
    <mergeCell ref="BIM88:BIM90"/>
    <mergeCell ref="BIN88:BIN90"/>
    <mergeCell ref="BIO88:BIO90"/>
    <mergeCell ref="BIP88:BIP90"/>
    <mergeCell ref="BIQ88:BIQ90"/>
    <mergeCell ref="BIH88:BIH90"/>
    <mergeCell ref="BII88:BII90"/>
    <mergeCell ref="BIJ88:BIJ90"/>
    <mergeCell ref="BIK88:BIK90"/>
    <mergeCell ref="BIL88:BIL90"/>
    <mergeCell ref="BIC88:BIC90"/>
    <mergeCell ref="BID88:BID90"/>
    <mergeCell ref="BIE88:BIE90"/>
    <mergeCell ref="BIF88:BIF90"/>
    <mergeCell ref="BIG88:BIG90"/>
    <mergeCell ref="BHX88:BHX90"/>
    <mergeCell ref="BHY88:BHY90"/>
    <mergeCell ref="BHZ88:BHZ90"/>
    <mergeCell ref="BIA88:BIA90"/>
    <mergeCell ref="BIB88:BIB90"/>
    <mergeCell ref="BHS88:BHS90"/>
    <mergeCell ref="BHT88:BHT90"/>
    <mergeCell ref="BHU88:BHU90"/>
    <mergeCell ref="BHV88:BHV90"/>
    <mergeCell ref="BHW88:BHW90"/>
    <mergeCell ref="BHN88:BHN90"/>
    <mergeCell ref="BHO88:BHO90"/>
    <mergeCell ref="BHP88:BHP90"/>
    <mergeCell ref="BHQ88:BHQ90"/>
    <mergeCell ref="BHR88:BHR90"/>
    <mergeCell ref="BHI88:BHI90"/>
    <mergeCell ref="BHJ88:BHJ90"/>
    <mergeCell ref="BHK88:BHK90"/>
    <mergeCell ref="BHL88:BHL90"/>
    <mergeCell ref="BHM88:BHM90"/>
    <mergeCell ref="BHD88:BHD90"/>
    <mergeCell ref="BHE88:BHE90"/>
    <mergeCell ref="BHF88:BHF90"/>
    <mergeCell ref="BHG88:BHG90"/>
    <mergeCell ref="BHH88:BHH90"/>
    <mergeCell ref="BGY88:BGY90"/>
    <mergeCell ref="BGZ88:BGZ90"/>
    <mergeCell ref="BHA88:BHA90"/>
    <mergeCell ref="BHB88:BHB90"/>
    <mergeCell ref="BHC88:BHC90"/>
    <mergeCell ref="BGT88:BGT90"/>
    <mergeCell ref="BGU88:BGU90"/>
    <mergeCell ref="BGV88:BGV90"/>
    <mergeCell ref="BGW88:BGW90"/>
    <mergeCell ref="BGX88:BGX90"/>
    <mergeCell ref="BGO88:BGO90"/>
    <mergeCell ref="BGP88:BGP90"/>
    <mergeCell ref="BGQ88:BGQ90"/>
    <mergeCell ref="BGR88:BGR90"/>
    <mergeCell ref="BGS88:BGS90"/>
    <mergeCell ref="BGJ88:BGJ90"/>
    <mergeCell ref="BGK88:BGK90"/>
    <mergeCell ref="BGL88:BGL90"/>
    <mergeCell ref="BGM88:BGM90"/>
    <mergeCell ref="BGN88:BGN90"/>
    <mergeCell ref="BGE88:BGE90"/>
    <mergeCell ref="BGF88:BGF90"/>
    <mergeCell ref="BGG88:BGG90"/>
    <mergeCell ref="BGH88:BGH90"/>
    <mergeCell ref="BGI88:BGI90"/>
    <mergeCell ref="BFZ88:BFZ90"/>
    <mergeCell ref="BGA88:BGA90"/>
    <mergeCell ref="BGB88:BGB90"/>
    <mergeCell ref="BGC88:BGC90"/>
    <mergeCell ref="BGD88:BGD90"/>
    <mergeCell ref="BFU88:BFU90"/>
    <mergeCell ref="BFV88:BFV90"/>
    <mergeCell ref="BFW88:BFW90"/>
    <mergeCell ref="BFX88:BFX90"/>
    <mergeCell ref="BFY88:BFY90"/>
    <mergeCell ref="BFP88:BFP90"/>
    <mergeCell ref="BFQ88:BFQ90"/>
    <mergeCell ref="BFR88:BFR90"/>
    <mergeCell ref="BFS88:BFS90"/>
    <mergeCell ref="BFT88:BFT90"/>
    <mergeCell ref="BFK88:BFK90"/>
    <mergeCell ref="BFL88:BFL90"/>
    <mergeCell ref="BFM88:BFM90"/>
    <mergeCell ref="BFN88:BFN90"/>
    <mergeCell ref="BFO88:BFO90"/>
    <mergeCell ref="BFF88:BFF90"/>
    <mergeCell ref="BFG88:BFG90"/>
    <mergeCell ref="BFH88:BFH90"/>
    <mergeCell ref="BFI88:BFI90"/>
    <mergeCell ref="BFJ88:BFJ90"/>
    <mergeCell ref="BFA88:BFA90"/>
    <mergeCell ref="BFB88:BFB90"/>
    <mergeCell ref="BFC88:BFC90"/>
    <mergeCell ref="BFD88:BFD90"/>
    <mergeCell ref="BFE88:BFE90"/>
    <mergeCell ref="BEV88:BEV90"/>
    <mergeCell ref="BEW88:BEW90"/>
    <mergeCell ref="BEX88:BEX90"/>
    <mergeCell ref="BEY88:BEY90"/>
    <mergeCell ref="BEZ88:BEZ90"/>
    <mergeCell ref="BEQ88:BEQ90"/>
    <mergeCell ref="BER88:BER90"/>
    <mergeCell ref="BES88:BES90"/>
    <mergeCell ref="BET88:BET90"/>
    <mergeCell ref="BEU88:BEU90"/>
    <mergeCell ref="BEL88:BEL90"/>
    <mergeCell ref="BEM88:BEM90"/>
    <mergeCell ref="BEN88:BEN90"/>
    <mergeCell ref="BEO88:BEO90"/>
    <mergeCell ref="BEP88:BEP90"/>
    <mergeCell ref="BEG88:BEG90"/>
    <mergeCell ref="BEH88:BEH90"/>
    <mergeCell ref="BEI88:BEI90"/>
    <mergeCell ref="BEJ88:BEJ90"/>
    <mergeCell ref="BEK88:BEK90"/>
    <mergeCell ref="BEB88:BEB90"/>
    <mergeCell ref="BEC88:BEC90"/>
    <mergeCell ref="BED88:BED90"/>
    <mergeCell ref="BEE88:BEE90"/>
    <mergeCell ref="BEF88:BEF90"/>
    <mergeCell ref="BDW88:BDW90"/>
    <mergeCell ref="BDX88:BDX90"/>
    <mergeCell ref="BDY88:BDY90"/>
    <mergeCell ref="BDZ88:BDZ90"/>
    <mergeCell ref="BEA88:BEA90"/>
    <mergeCell ref="BDR88:BDR90"/>
    <mergeCell ref="BDS88:BDS90"/>
    <mergeCell ref="BDT88:BDT90"/>
    <mergeCell ref="BDU88:BDU90"/>
    <mergeCell ref="BDV88:BDV90"/>
    <mergeCell ref="BDM88:BDM90"/>
    <mergeCell ref="BDN88:BDN90"/>
    <mergeCell ref="BDO88:BDO90"/>
    <mergeCell ref="BDP88:BDP90"/>
    <mergeCell ref="BDQ88:BDQ90"/>
    <mergeCell ref="BDH88:BDH90"/>
    <mergeCell ref="BDI88:BDI90"/>
    <mergeCell ref="BDJ88:BDJ90"/>
    <mergeCell ref="BDK88:BDK90"/>
    <mergeCell ref="BDL88:BDL90"/>
    <mergeCell ref="BDC88:BDC90"/>
    <mergeCell ref="BDD88:BDD90"/>
    <mergeCell ref="BDE88:BDE90"/>
    <mergeCell ref="BDF88:BDF90"/>
    <mergeCell ref="BDG88:BDG90"/>
    <mergeCell ref="BCX88:BCX90"/>
    <mergeCell ref="BCY88:BCY90"/>
    <mergeCell ref="BCZ88:BCZ90"/>
    <mergeCell ref="BDA88:BDA90"/>
    <mergeCell ref="BDB88:BDB90"/>
    <mergeCell ref="BCS88:BCS90"/>
    <mergeCell ref="BCT88:BCT90"/>
    <mergeCell ref="BCU88:BCU90"/>
    <mergeCell ref="BCV88:BCV90"/>
    <mergeCell ref="BCW88:BCW90"/>
    <mergeCell ref="BCN88:BCN90"/>
    <mergeCell ref="BCO88:BCO90"/>
    <mergeCell ref="BCP88:BCP90"/>
    <mergeCell ref="BCQ88:BCQ90"/>
    <mergeCell ref="BCR88:BCR90"/>
    <mergeCell ref="BCI88:BCI90"/>
    <mergeCell ref="BCJ88:BCJ90"/>
    <mergeCell ref="BCK88:BCK90"/>
    <mergeCell ref="BCL88:BCL90"/>
    <mergeCell ref="BCM88:BCM90"/>
    <mergeCell ref="BCD88:BCD90"/>
    <mergeCell ref="BCE88:BCE90"/>
    <mergeCell ref="BCF88:BCF90"/>
    <mergeCell ref="BCG88:BCG90"/>
    <mergeCell ref="BCH88:BCH90"/>
    <mergeCell ref="BBY88:BBY90"/>
    <mergeCell ref="BBZ88:BBZ90"/>
    <mergeCell ref="BCA88:BCA90"/>
    <mergeCell ref="BCB88:BCB90"/>
    <mergeCell ref="BCC88:BCC90"/>
    <mergeCell ref="BBT88:BBT90"/>
    <mergeCell ref="BBU88:BBU90"/>
    <mergeCell ref="BBV88:BBV90"/>
    <mergeCell ref="BBW88:BBW90"/>
    <mergeCell ref="BBX88:BBX90"/>
    <mergeCell ref="BBO88:BBO90"/>
    <mergeCell ref="BBP88:BBP90"/>
    <mergeCell ref="BBQ88:BBQ90"/>
    <mergeCell ref="BBR88:BBR90"/>
    <mergeCell ref="BBS88:BBS90"/>
    <mergeCell ref="BBJ88:BBJ90"/>
    <mergeCell ref="BBK88:BBK90"/>
    <mergeCell ref="BBL88:BBL90"/>
    <mergeCell ref="BBM88:BBM90"/>
    <mergeCell ref="BBN88:BBN90"/>
    <mergeCell ref="BBE88:BBE90"/>
    <mergeCell ref="BBF88:BBF90"/>
    <mergeCell ref="BBG88:BBG90"/>
    <mergeCell ref="BBH88:BBH90"/>
    <mergeCell ref="BBI88:BBI90"/>
    <mergeCell ref="BAZ88:BAZ90"/>
    <mergeCell ref="BBA88:BBA90"/>
    <mergeCell ref="BBB88:BBB90"/>
    <mergeCell ref="BBC88:BBC90"/>
    <mergeCell ref="BBD88:BBD90"/>
    <mergeCell ref="BAU88:BAU90"/>
    <mergeCell ref="BAV88:BAV90"/>
    <mergeCell ref="BAW88:BAW90"/>
    <mergeCell ref="BAX88:BAX90"/>
    <mergeCell ref="BAY88:BAY90"/>
    <mergeCell ref="BAP88:BAP90"/>
    <mergeCell ref="BAQ88:BAQ90"/>
    <mergeCell ref="BAR88:BAR90"/>
    <mergeCell ref="BAS88:BAS90"/>
    <mergeCell ref="BAT88:BAT90"/>
    <mergeCell ref="BAK88:BAK90"/>
    <mergeCell ref="BAL88:BAL90"/>
    <mergeCell ref="BAM88:BAM90"/>
    <mergeCell ref="BAN88:BAN90"/>
    <mergeCell ref="BAO88:BAO90"/>
    <mergeCell ref="BAF88:BAF90"/>
    <mergeCell ref="BAG88:BAG90"/>
    <mergeCell ref="BAH88:BAH90"/>
    <mergeCell ref="BAI88:BAI90"/>
    <mergeCell ref="BAJ88:BAJ90"/>
    <mergeCell ref="BAA88:BAA90"/>
    <mergeCell ref="BAB88:BAB90"/>
    <mergeCell ref="BAC88:BAC90"/>
    <mergeCell ref="BAD88:BAD90"/>
    <mergeCell ref="BAE88:BAE90"/>
    <mergeCell ref="AZV88:AZV90"/>
    <mergeCell ref="AZW88:AZW90"/>
    <mergeCell ref="AZX88:AZX90"/>
    <mergeCell ref="AZY88:AZY90"/>
    <mergeCell ref="AZZ88:AZZ90"/>
    <mergeCell ref="AZQ88:AZQ90"/>
    <mergeCell ref="AZR88:AZR90"/>
    <mergeCell ref="AZS88:AZS90"/>
    <mergeCell ref="AZT88:AZT90"/>
    <mergeCell ref="AZU88:AZU90"/>
    <mergeCell ref="AZL88:AZL90"/>
    <mergeCell ref="AZM88:AZM90"/>
    <mergeCell ref="AZN88:AZN90"/>
    <mergeCell ref="AZO88:AZO90"/>
    <mergeCell ref="AZP88:AZP90"/>
    <mergeCell ref="AZG88:AZG90"/>
    <mergeCell ref="AZH88:AZH90"/>
    <mergeCell ref="AZI88:AZI90"/>
    <mergeCell ref="AZJ88:AZJ90"/>
    <mergeCell ref="AZK88:AZK90"/>
    <mergeCell ref="AZB88:AZB90"/>
    <mergeCell ref="AZC88:AZC90"/>
    <mergeCell ref="AZD88:AZD90"/>
    <mergeCell ref="AZE88:AZE90"/>
    <mergeCell ref="AZF88:AZF90"/>
    <mergeCell ref="AYW88:AYW90"/>
    <mergeCell ref="AYX88:AYX90"/>
    <mergeCell ref="AYY88:AYY90"/>
    <mergeCell ref="AYZ88:AYZ90"/>
    <mergeCell ref="AZA88:AZA90"/>
    <mergeCell ref="AYR88:AYR90"/>
    <mergeCell ref="AYS88:AYS90"/>
    <mergeCell ref="AYT88:AYT90"/>
    <mergeCell ref="AYU88:AYU90"/>
    <mergeCell ref="AYV88:AYV90"/>
    <mergeCell ref="AYM88:AYM90"/>
    <mergeCell ref="AYN88:AYN90"/>
    <mergeCell ref="AYO88:AYO90"/>
    <mergeCell ref="AYP88:AYP90"/>
    <mergeCell ref="AYQ88:AYQ90"/>
    <mergeCell ref="AYH88:AYH90"/>
    <mergeCell ref="AYI88:AYI90"/>
    <mergeCell ref="AYJ88:AYJ90"/>
    <mergeCell ref="AYK88:AYK90"/>
    <mergeCell ref="AYL88:AYL90"/>
    <mergeCell ref="AYC88:AYC90"/>
    <mergeCell ref="AYD88:AYD90"/>
    <mergeCell ref="AYE88:AYE90"/>
    <mergeCell ref="AYF88:AYF90"/>
    <mergeCell ref="AYG88:AYG90"/>
    <mergeCell ref="AXX88:AXX90"/>
    <mergeCell ref="AXY88:AXY90"/>
    <mergeCell ref="AXZ88:AXZ90"/>
    <mergeCell ref="AYA88:AYA90"/>
    <mergeCell ref="AYB88:AYB90"/>
    <mergeCell ref="AXS88:AXS90"/>
    <mergeCell ref="AXT88:AXT90"/>
    <mergeCell ref="AXU88:AXU90"/>
    <mergeCell ref="AXV88:AXV90"/>
    <mergeCell ref="AXW88:AXW90"/>
    <mergeCell ref="AXN88:AXN90"/>
    <mergeCell ref="AXO88:AXO90"/>
    <mergeCell ref="AXP88:AXP90"/>
    <mergeCell ref="AXQ88:AXQ90"/>
    <mergeCell ref="AXR88:AXR90"/>
    <mergeCell ref="AXI88:AXI90"/>
    <mergeCell ref="AXJ88:AXJ90"/>
    <mergeCell ref="AXK88:AXK90"/>
    <mergeCell ref="AXL88:AXL90"/>
    <mergeCell ref="AXM88:AXM90"/>
    <mergeCell ref="AXD88:AXD90"/>
    <mergeCell ref="AXE88:AXE90"/>
    <mergeCell ref="AXF88:AXF90"/>
    <mergeCell ref="AXG88:AXG90"/>
    <mergeCell ref="AXH88:AXH90"/>
    <mergeCell ref="AWY88:AWY90"/>
    <mergeCell ref="AWZ88:AWZ90"/>
    <mergeCell ref="AXA88:AXA90"/>
    <mergeCell ref="AXB88:AXB90"/>
    <mergeCell ref="AXC88:AXC90"/>
    <mergeCell ref="AWT88:AWT90"/>
    <mergeCell ref="AWU88:AWU90"/>
    <mergeCell ref="AWV88:AWV90"/>
    <mergeCell ref="AWW88:AWW90"/>
    <mergeCell ref="AWX88:AWX90"/>
    <mergeCell ref="AWO88:AWO90"/>
    <mergeCell ref="AWP88:AWP90"/>
    <mergeCell ref="AWQ88:AWQ90"/>
    <mergeCell ref="AWR88:AWR90"/>
    <mergeCell ref="AWS88:AWS90"/>
    <mergeCell ref="AWJ88:AWJ90"/>
    <mergeCell ref="AWK88:AWK90"/>
    <mergeCell ref="AWL88:AWL90"/>
    <mergeCell ref="AWM88:AWM90"/>
    <mergeCell ref="AWN88:AWN90"/>
    <mergeCell ref="AWE88:AWE90"/>
    <mergeCell ref="AWF88:AWF90"/>
    <mergeCell ref="AWG88:AWG90"/>
    <mergeCell ref="AWH88:AWH90"/>
    <mergeCell ref="AWI88:AWI90"/>
    <mergeCell ref="AVZ88:AVZ90"/>
    <mergeCell ref="AWA88:AWA90"/>
    <mergeCell ref="AWB88:AWB90"/>
    <mergeCell ref="AWC88:AWC90"/>
    <mergeCell ref="AWD88:AWD90"/>
    <mergeCell ref="AVU88:AVU90"/>
    <mergeCell ref="AVV88:AVV90"/>
    <mergeCell ref="AVW88:AVW90"/>
    <mergeCell ref="AVX88:AVX90"/>
    <mergeCell ref="AVY88:AVY90"/>
    <mergeCell ref="AVP88:AVP90"/>
    <mergeCell ref="AVQ88:AVQ90"/>
    <mergeCell ref="AVR88:AVR90"/>
    <mergeCell ref="AVS88:AVS90"/>
    <mergeCell ref="AVT88:AVT90"/>
    <mergeCell ref="AVK88:AVK90"/>
    <mergeCell ref="AVL88:AVL90"/>
    <mergeCell ref="AVM88:AVM90"/>
    <mergeCell ref="AVN88:AVN90"/>
    <mergeCell ref="AVO88:AVO90"/>
    <mergeCell ref="AVF88:AVF90"/>
    <mergeCell ref="AVG88:AVG90"/>
    <mergeCell ref="AVH88:AVH90"/>
    <mergeCell ref="AVI88:AVI90"/>
    <mergeCell ref="AVJ88:AVJ90"/>
    <mergeCell ref="AVA88:AVA90"/>
    <mergeCell ref="AVB88:AVB90"/>
    <mergeCell ref="AVC88:AVC90"/>
    <mergeCell ref="AVD88:AVD90"/>
    <mergeCell ref="AVE88:AVE90"/>
    <mergeCell ref="AUV88:AUV90"/>
    <mergeCell ref="AUW88:AUW90"/>
    <mergeCell ref="AUX88:AUX90"/>
    <mergeCell ref="AUY88:AUY90"/>
    <mergeCell ref="AUZ88:AUZ90"/>
    <mergeCell ref="AUQ88:AUQ90"/>
    <mergeCell ref="AUR88:AUR90"/>
    <mergeCell ref="AUS88:AUS90"/>
    <mergeCell ref="AUT88:AUT90"/>
    <mergeCell ref="AUU88:AUU90"/>
    <mergeCell ref="AUL88:AUL90"/>
    <mergeCell ref="AUM88:AUM90"/>
    <mergeCell ref="AUN88:AUN90"/>
    <mergeCell ref="AUO88:AUO90"/>
    <mergeCell ref="AUP88:AUP90"/>
    <mergeCell ref="AUG88:AUG90"/>
    <mergeCell ref="AUH88:AUH90"/>
    <mergeCell ref="AUI88:AUI90"/>
    <mergeCell ref="AUJ88:AUJ90"/>
    <mergeCell ref="AUK88:AUK90"/>
    <mergeCell ref="AUB88:AUB90"/>
    <mergeCell ref="AUC88:AUC90"/>
    <mergeCell ref="AUD88:AUD90"/>
    <mergeCell ref="AUE88:AUE90"/>
    <mergeCell ref="AUF88:AUF90"/>
    <mergeCell ref="ATW88:ATW90"/>
    <mergeCell ref="ATX88:ATX90"/>
    <mergeCell ref="ATY88:ATY90"/>
    <mergeCell ref="ATZ88:ATZ90"/>
    <mergeCell ref="AUA88:AUA90"/>
    <mergeCell ref="ATR88:ATR90"/>
    <mergeCell ref="ATS88:ATS90"/>
    <mergeCell ref="ATT88:ATT90"/>
    <mergeCell ref="ATU88:ATU90"/>
    <mergeCell ref="ATV88:ATV90"/>
    <mergeCell ref="ATM88:ATM90"/>
    <mergeCell ref="ATN88:ATN90"/>
    <mergeCell ref="ATO88:ATO90"/>
    <mergeCell ref="ATP88:ATP90"/>
    <mergeCell ref="ATQ88:ATQ90"/>
    <mergeCell ref="ATH88:ATH90"/>
    <mergeCell ref="ATI88:ATI90"/>
    <mergeCell ref="ATJ88:ATJ90"/>
    <mergeCell ref="ATK88:ATK90"/>
    <mergeCell ref="ATL88:ATL90"/>
    <mergeCell ref="ATC88:ATC90"/>
    <mergeCell ref="ATD88:ATD90"/>
    <mergeCell ref="ATE88:ATE90"/>
    <mergeCell ref="ATF88:ATF90"/>
    <mergeCell ref="ATG88:ATG90"/>
    <mergeCell ref="ASX88:ASX90"/>
    <mergeCell ref="ASY88:ASY90"/>
    <mergeCell ref="ASZ88:ASZ90"/>
    <mergeCell ref="ATA88:ATA90"/>
    <mergeCell ref="ATB88:ATB90"/>
    <mergeCell ref="ASS88:ASS90"/>
    <mergeCell ref="AST88:AST90"/>
    <mergeCell ref="ASU88:ASU90"/>
    <mergeCell ref="ASV88:ASV90"/>
    <mergeCell ref="ASW88:ASW90"/>
    <mergeCell ref="ASN88:ASN90"/>
    <mergeCell ref="ASO88:ASO90"/>
    <mergeCell ref="ASP88:ASP90"/>
    <mergeCell ref="ASQ88:ASQ90"/>
    <mergeCell ref="ASR88:ASR90"/>
    <mergeCell ref="ASI88:ASI90"/>
    <mergeCell ref="ASJ88:ASJ90"/>
    <mergeCell ref="ASK88:ASK90"/>
    <mergeCell ref="ASL88:ASL90"/>
    <mergeCell ref="ASM88:ASM90"/>
    <mergeCell ref="ASD88:ASD90"/>
    <mergeCell ref="ASE88:ASE90"/>
    <mergeCell ref="ASF88:ASF90"/>
    <mergeCell ref="ASG88:ASG90"/>
    <mergeCell ref="ASH88:ASH90"/>
    <mergeCell ref="ARY88:ARY90"/>
    <mergeCell ref="ARZ88:ARZ90"/>
    <mergeCell ref="ASA88:ASA90"/>
    <mergeCell ref="ASB88:ASB90"/>
    <mergeCell ref="ASC88:ASC90"/>
    <mergeCell ref="ART88:ART90"/>
    <mergeCell ref="ARU88:ARU90"/>
    <mergeCell ref="ARV88:ARV90"/>
    <mergeCell ref="ARW88:ARW90"/>
    <mergeCell ref="ARX88:ARX90"/>
    <mergeCell ref="ARO88:ARO90"/>
    <mergeCell ref="ARP88:ARP90"/>
    <mergeCell ref="ARQ88:ARQ90"/>
    <mergeCell ref="ARR88:ARR90"/>
    <mergeCell ref="ARS88:ARS90"/>
    <mergeCell ref="ARJ88:ARJ90"/>
    <mergeCell ref="ARK88:ARK90"/>
    <mergeCell ref="ARL88:ARL90"/>
    <mergeCell ref="ARM88:ARM90"/>
    <mergeCell ref="ARN88:ARN90"/>
    <mergeCell ref="ARE88:ARE90"/>
    <mergeCell ref="ARF88:ARF90"/>
    <mergeCell ref="ARG88:ARG90"/>
    <mergeCell ref="ARH88:ARH90"/>
    <mergeCell ref="ARI88:ARI90"/>
    <mergeCell ref="AQZ88:AQZ90"/>
    <mergeCell ref="ARA88:ARA90"/>
    <mergeCell ref="ARB88:ARB90"/>
    <mergeCell ref="ARC88:ARC90"/>
    <mergeCell ref="ARD88:ARD90"/>
    <mergeCell ref="AQU88:AQU90"/>
    <mergeCell ref="AQV88:AQV90"/>
    <mergeCell ref="AQW88:AQW90"/>
    <mergeCell ref="AQX88:AQX90"/>
    <mergeCell ref="AQY88:AQY90"/>
    <mergeCell ref="AQP88:AQP90"/>
    <mergeCell ref="AQQ88:AQQ90"/>
    <mergeCell ref="AQR88:AQR90"/>
    <mergeCell ref="AQS88:AQS90"/>
    <mergeCell ref="AQT88:AQT90"/>
    <mergeCell ref="AQK88:AQK90"/>
    <mergeCell ref="AQL88:AQL90"/>
    <mergeCell ref="AQM88:AQM90"/>
    <mergeCell ref="AQN88:AQN90"/>
    <mergeCell ref="AQO88:AQO90"/>
    <mergeCell ref="AQF88:AQF90"/>
    <mergeCell ref="AQG88:AQG90"/>
    <mergeCell ref="AQH88:AQH90"/>
    <mergeCell ref="AQI88:AQI90"/>
    <mergeCell ref="AQJ88:AQJ90"/>
    <mergeCell ref="AQA88:AQA90"/>
    <mergeCell ref="AQB88:AQB90"/>
    <mergeCell ref="AQC88:AQC90"/>
    <mergeCell ref="AQD88:AQD90"/>
    <mergeCell ref="AQE88:AQE90"/>
    <mergeCell ref="APV88:APV90"/>
    <mergeCell ref="APW88:APW90"/>
    <mergeCell ref="APX88:APX90"/>
    <mergeCell ref="APY88:APY90"/>
    <mergeCell ref="APZ88:APZ90"/>
    <mergeCell ref="APQ88:APQ90"/>
    <mergeCell ref="APR88:APR90"/>
    <mergeCell ref="APS88:APS90"/>
    <mergeCell ref="APT88:APT90"/>
    <mergeCell ref="APU88:APU90"/>
    <mergeCell ref="APL88:APL90"/>
    <mergeCell ref="APM88:APM90"/>
    <mergeCell ref="APN88:APN90"/>
    <mergeCell ref="APO88:APO90"/>
    <mergeCell ref="APP88:APP90"/>
    <mergeCell ref="APG88:APG90"/>
    <mergeCell ref="APH88:APH90"/>
    <mergeCell ref="API88:API90"/>
    <mergeCell ref="APJ88:APJ90"/>
    <mergeCell ref="APK88:APK90"/>
    <mergeCell ref="APB88:APB90"/>
    <mergeCell ref="APC88:APC90"/>
    <mergeCell ref="APD88:APD90"/>
    <mergeCell ref="APE88:APE90"/>
    <mergeCell ref="APF88:APF90"/>
    <mergeCell ref="AOW88:AOW90"/>
    <mergeCell ref="AOX88:AOX90"/>
    <mergeCell ref="AOY88:AOY90"/>
    <mergeCell ref="AOZ88:AOZ90"/>
    <mergeCell ref="APA88:APA90"/>
    <mergeCell ref="AOR88:AOR90"/>
    <mergeCell ref="AOS88:AOS90"/>
    <mergeCell ref="AOT88:AOT90"/>
    <mergeCell ref="AOU88:AOU90"/>
    <mergeCell ref="AOV88:AOV90"/>
    <mergeCell ref="AOM88:AOM90"/>
    <mergeCell ref="AON88:AON90"/>
    <mergeCell ref="AOO88:AOO90"/>
    <mergeCell ref="AOP88:AOP90"/>
    <mergeCell ref="AOQ88:AOQ90"/>
    <mergeCell ref="AOH88:AOH90"/>
    <mergeCell ref="AOI88:AOI90"/>
    <mergeCell ref="AOJ88:AOJ90"/>
    <mergeCell ref="AOK88:AOK90"/>
    <mergeCell ref="AOL88:AOL90"/>
    <mergeCell ref="AOC88:AOC90"/>
    <mergeCell ref="AOD88:AOD90"/>
    <mergeCell ref="AOE88:AOE90"/>
    <mergeCell ref="AOF88:AOF90"/>
    <mergeCell ref="AOG88:AOG90"/>
    <mergeCell ref="ANX88:ANX90"/>
    <mergeCell ref="ANY88:ANY90"/>
    <mergeCell ref="ANZ88:ANZ90"/>
    <mergeCell ref="AOA88:AOA90"/>
    <mergeCell ref="AOB88:AOB90"/>
    <mergeCell ref="ANS88:ANS90"/>
    <mergeCell ref="ANT88:ANT90"/>
    <mergeCell ref="ANU88:ANU90"/>
    <mergeCell ref="ANV88:ANV90"/>
    <mergeCell ref="ANW88:ANW90"/>
    <mergeCell ref="ANN88:ANN90"/>
    <mergeCell ref="ANO88:ANO90"/>
    <mergeCell ref="ANP88:ANP90"/>
    <mergeCell ref="ANQ88:ANQ90"/>
    <mergeCell ref="ANR88:ANR90"/>
    <mergeCell ref="ANI88:ANI90"/>
    <mergeCell ref="ANJ88:ANJ90"/>
    <mergeCell ref="ANK88:ANK90"/>
    <mergeCell ref="ANL88:ANL90"/>
    <mergeCell ref="ANM88:ANM90"/>
    <mergeCell ref="AND88:AND90"/>
    <mergeCell ref="ANE88:ANE90"/>
    <mergeCell ref="ANF88:ANF90"/>
    <mergeCell ref="ANG88:ANG90"/>
    <mergeCell ref="ANH88:ANH90"/>
    <mergeCell ref="AMY88:AMY90"/>
    <mergeCell ref="AMZ88:AMZ90"/>
    <mergeCell ref="ANA88:ANA90"/>
    <mergeCell ref="ANB88:ANB90"/>
    <mergeCell ref="ANC88:ANC90"/>
    <mergeCell ref="AMT88:AMT90"/>
    <mergeCell ref="AMU88:AMU90"/>
    <mergeCell ref="AMV88:AMV90"/>
    <mergeCell ref="AMW88:AMW90"/>
    <mergeCell ref="AMX88:AMX90"/>
    <mergeCell ref="AMO88:AMO90"/>
    <mergeCell ref="AMP88:AMP90"/>
    <mergeCell ref="AMQ88:AMQ90"/>
    <mergeCell ref="AMR88:AMR90"/>
    <mergeCell ref="AMS88:AMS90"/>
    <mergeCell ref="AMJ88:AMJ90"/>
    <mergeCell ref="AMK88:AMK90"/>
    <mergeCell ref="AML88:AML90"/>
    <mergeCell ref="AMM88:AMM90"/>
    <mergeCell ref="AMN88:AMN90"/>
    <mergeCell ref="AME88:AME90"/>
    <mergeCell ref="AMF88:AMF90"/>
    <mergeCell ref="AMG88:AMG90"/>
    <mergeCell ref="AMH88:AMH90"/>
    <mergeCell ref="AMI88:AMI90"/>
    <mergeCell ref="ALZ88:ALZ90"/>
    <mergeCell ref="AMA88:AMA90"/>
    <mergeCell ref="AMB88:AMB90"/>
    <mergeCell ref="AMC88:AMC90"/>
    <mergeCell ref="AMD88:AMD90"/>
    <mergeCell ref="ALU88:ALU90"/>
    <mergeCell ref="ALV88:ALV90"/>
    <mergeCell ref="ALW88:ALW90"/>
    <mergeCell ref="ALX88:ALX90"/>
    <mergeCell ref="ALY88:ALY90"/>
    <mergeCell ref="ALP88:ALP90"/>
    <mergeCell ref="ALQ88:ALQ90"/>
    <mergeCell ref="ALR88:ALR90"/>
    <mergeCell ref="ALS88:ALS90"/>
    <mergeCell ref="ALT88:ALT90"/>
    <mergeCell ref="ALK88:ALK90"/>
    <mergeCell ref="ALL88:ALL90"/>
    <mergeCell ref="ALM88:ALM90"/>
    <mergeCell ref="ALN88:ALN90"/>
    <mergeCell ref="ALO88:ALO90"/>
    <mergeCell ref="ALF88:ALF90"/>
    <mergeCell ref="ALG88:ALG90"/>
    <mergeCell ref="ALH88:ALH90"/>
    <mergeCell ref="ALI88:ALI90"/>
    <mergeCell ref="ALJ88:ALJ90"/>
    <mergeCell ref="ALA88:ALA90"/>
    <mergeCell ref="ALB88:ALB90"/>
    <mergeCell ref="ALC88:ALC90"/>
    <mergeCell ref="ALD88:ALD90"/>
    <mergeCell ref="ALE88:ALE90"/>
    <mergeCell ref="AKV88:AKV90"/>
    <mergeCell ref="AKW88:AKW90"/>
    <mergeCell ref="AKX88:AKX90"/>
    <mergeCell ref="AKY88:AKY90"/>
    <mergeCell ref="AKZ88:AKZ90"/>
    <mergeCell ref="AKQ88:AKQ90"/>
    <mergeCell ref="AKR88:AKR90"/>
    <mergeCell ref="AKS88:AKS90"/>
    <mergeCell ref="AKT88:AKT90"/>
    <mergeCell ref="AKU88:AKU90"/>
    <mergeCell ref="AKL88:AKL90"/>
    <mergeCell ref="AKM88:AKM90"/>
    <mergeCell ref="AKN88:AKN90"/>
    <mergeCell ref="AKO88:AKO90"/>
    <mergeCell ref="AKP88:AKP90"/>
    <mergeCell ref="AKG88:AKG90"/>
    <mergeCell ref="AKH88:AKH90"/>
    <mergeCell ref="AKI88:AKI90"/>
    <mergeCell ref="AKJ88:AKJ90"/>
    <mergeCell ref="AKK88:AKK90"/>
    <mergeCell ref="AKB88:AKB90"/>
    <mergeCell ref="AKC88:AKC90"/>
    <mergeCell ref="AKD88:AKD90"/>
    <mergeCell ref="AKE88:AKE90"/>
    <mergeCell ref="AKF88:AKF90"/>
    <mergeCell ref="AJW88:AJW90"/>
    <mergeCell ref="AJX88:AJX90"/>
    <mergeCell ref="AJY88:AJY90"/>
    <mergeCell ref="AJZ88:AJZ90"/>
    <mergeCell ref="AKA88:AKA90"/>
    <mergeCell ref="AJR88:AJR90"/>
    <mergeCell ref="AJS88:AJS90"/>
    <mergeCell ref="AJT88:AJT90"/>
    <mergeCell ref="AJU88:AJU90"/>
    <mergeCell ref="AJV88:AJV90"/>
    <mergeCell ref="AJM88:AJM90"/>
    <mergeCell ref="AJN88:AJN90"/>
    <mergeCell ref="AJO88:AJO90"/>
    <mergeCell ref="AJP88:AJP90"/>
    <mergeCell ref="AJQ88:AJQ90"/>
    <mergeCell ref="AJH88:AJH90"/>
    <mergeCell ref="AJI88:AJI90"/>
    <mergeCell ref="AJJ88:AJJ90"/>
    <mergeCell ref="AJK88:AJK90"/>
    <mergeCell ref="AJL88:AJL90"/>
    <mergeCell ref="AJC88:AJC90"/>
    <mergeCell ref="AJD88:AJD90"/>
    <mergeCell ref="AJE88:AJE90"/>
    <mergeCell ref="AJF88:AJF90"/>
    <mergeCell ref="AJG88:AJG90"/>
    <mergeCell ref="AIX88:AIX90"/>
    <mergeCell ref="AIY88:AIY90"/>
    <mergeCell ref="AIZ88:AIZ90"/>
    <mergeCell ref="AJA88:AJA90"/>
    <mergeCell ref="AJB88:AJB90"/>
    <mergeCell ref="AIS88:AIS90"/>
    <mergeCell ref="AIT88:AIT90"/>
    <mergeCell ref="AIU88:AIU90"/>
    <mergeCell ref="AIV88:AIV90"/>
    <mergeCell ref="AIW88:AIW90"/>
    <mergeCell ref="AIN88:AIN90"/>
    <mergeCell ref="AIO88:AIO90"/>
    <mergeCell ref="AIP88:AIP90"/>
    <mergeCell ref="AIQ88:AIQ90"/>
    <mergeCell ref="AIR88:AIR90"/>
    <mergeCell ref="AII88:AII90"/>
    <mergeCell ref="AIJ88:AIJ90"/>
    <mergeCell ref="AIK88:AIK90"/>
    <mergeCell ref="AIL88:AIL90"/>
    <mergeCell ref="AIM88:AIM90"/>
    <mergeCell ref="AID88:AID90"/>
    <mergeCell ref="AIE88:AIE90"/>
    <mergeCell ref="AIF88:AIF90"/>
    <mergeCell ref="AIG88:AIG90"/>
    <mergeCell ref="AIH88:AIH90"/>
    <mergeCell ref="AHY88:AHY90"/>
    <mergeCell ref="AHZ88:AHZ90"/>
    <mergeCell ref="AIA88:AIA90"/>
    <mergeCell ref="AIB88:AIB90"/>
    <mergeCell ref="AIC88:AIC90"/>
    <mergeCell ref="AHT88:AHT90"/>
    <mergeCell ref="AHU88:AHU90"/>
    <mergeCell ref="AHV88:AHV90"/>
    <mergeCell ref="AHW88:AHW90"/>
    <mergeCell ref="AHX88:AHX90"/>
    <mergeCell ref="AHO88:AHO90"/>
    <mergeCell ref="AHP88:AHP90"/>
    <mergeCell ref="AHQ88:AHQ90"/>
    <mergeCell ref="AHR88:AHR90"/>
    <mergeCell ref="AHS88:AHS90"/>
    <mergeCell ref="AHJ88:AHJ90"/>
    <mergeCell ref="AHK88:AHK90"/>
    <mergeCell ref="AHL88:AHL90"/>
    <mergeCell ref="AHM88:AHM90"/>
    <mergeCell ref="AHN88:AHN90"/>
    <mergeCell ref="AHE88:AHE90"/>
    <mergeCell ref="AHF88:AHF90"/>
    <mergeCell ref="AHG88:AHG90"/>
    <mergeCell ref="AHH88:AHH90"/>
    <mergeCell ref="AHI88:AHI90"/>
    <mergeCell ref="AGZ88:AGZ90"/>
    <mergeCell ref="AHA88:AHA90"/>
    <mergeCell ref="AHB88:AHB90"/>
    <mergeCell ref="AHC88:AHC90"/>
    <mergeCell ref="AHD88:AHD90"/>
    <mergeCell ref="AGU88:AGU90"/>
    <mergeCell ref="AGV88:AGV90"/>
    <mergeCell ref="AGW88:AGW90"/>
    <mergeCell ref="AGX88:AGX90"/>
    <mergeCell ref="AGY88:AGY90"/>
    <mergeCell ref="AGP88:AGP90"/>
    <mergeCell ref="AGQ88:AGQ90"/>
    <mergeCell ref="AGR88:AGR90"/>
    <mergeCell ref="AGS88:AGS90"/>
    <mergeCell ref="AGT88:AGT90"/>
    <mergeCell ref="AGK88:AGK90"/>
    <mergeCell ref="AGL88:AGL90"/>
    <mergeCell ref="AGM88:AGM90"/>
    <mergeCell ref="AGN88:AGN90"/>
    <mergeCell ref="AGO88:AGO90"/>
    <mergeCell ref="AGF88:AGF90"/>
    <mergeCell ref="AGG88:AGG90"/>
    <mergeCell ref="AGH88:AGH90"/>
    <mergeCell ref="AGI88:AGI90"/>
    <mergeCell ref="AGJ88:AGJ90"/>
    <mergeCell ref="AGA88:AGA90"/>
    <mergeCell ref="AGB88:AGB90"/>
    <mergeCell ref="AGC88:AGC90"/>
    <mergeCell ref="AGD88:AGD90"/>
    <mergeCell ref="AGE88:AGE90"/>
    <mergeCell ref="AFV88:AFV90"/>
    <mergeCell ref="AFW88:AFW90"/>
    <mergeCell ref="AFX88:AFX90"/>
    <mergeCell ref="AFY88:AFY90"/>
    <mergeCell ref="AFZ88:AFZ90"/>
    <mergeCell ref="AFQ88:AFQ90"/>
    <mergeCell ref="AFR88:AFR90"/>
    <mergeCell ref="AFS88:AFS90"/>
    <mergeCell ref="AFT88:AFT90"/>
    <mergeCell ref="AFU88:AFU90"/>
    <mergeCell ref="AFL88:AFL90"/>
    <mergeCell ref="AFM88:AFM90"/>
    <mergeCell ref="AFN88:AFN90"/>
    <mergeCell ref="AFO88:AFO90"/>
    <mergeCell ref="AFP88:AFP90"/>
    <mergeCell ref="AFG88:AFG90"/>
    <mergeCell ref="AFH88:AFH90"/>
    <mergeCell ref="AFI88:AFI90"/>
    <mergeCell ref="AFJ88:AFJ90"/>
    <mergeCell ref="AFK88:AFK90"/>
    <mergeCell ref="AFB88:AFB90"/>
    <mergeCell ref="AFC88:AFC90"/>
    <mergeCell ref="AFD88:AFD90"/>
    <mergeCell ref="AFE88:AFE90"/>
    <mergeCell ref="AFF88:AFF90"/>
    <mergeCell ref="AEW88:AEW90"/>
    <mergeCell ref="AEX88:AEX90"/>
    <mergeCell ref="AEY88:AEY90"/>
    <mergeCell ref="AEZ88:AEZ90"/>
    <mergeCell ref="AFA88:AFA90"/>
    <mergeCell ref="AER88:AER90"/>
    <mergeCell ref="AES88:AES90"/>
    <mergeCell ref="AET88:AET90"/>
    <mergeCell ref="AEU88:AEU90"/>
    <mergeCell ref="AEV88:AEV90"/>
    <mergeCell ref="AEM88:AEM90"/>
    <mergeCell ref="AEN88:AEN90"/>
    <mergeCell ref="AEO88:AEO90"/>
    <mergeCell ref="AEP88:AEP90"/>
    <mergeCell ref="AEQ88:AEQ90"/>
    <mergeCell ref="AEH88:AEH90"/>
    <mergeCell ref="AEI88:AEI90"/>
    <mergeCell ref="AEJ88:AEJ90"/>
    <mergeCell ref="AEK88:AEK90"/>
    <mergeCell ref="AEL88:AEL90"/>
    <mergeCell ref="AEC88:AEC90"/>
    <mergeCell ref="AED88:AED90"/>
    <mergeCell ref="AEE88:AEE90"/>
    <mergeCell ref="AEF88:AEF90"/>
    <mergeCell ref="AEG88:AEG90"/>
    <mergeCell ref="ADX88:ADX90"/>
    <mergeCell ref="ADY88:ADY90"/>
    <mergeCell ref="ADZ88:ADZ90"/>
    <mergeCell ref="AEA88:AEA90"/>
    <mergeCell ref="AEB88:AEB90"/>
    <mergeCell ref="ADS88:ADS90"/>
    <mergeCell ref="ADT88:ADT90"/>
    <mergeCell ref="ADU88:ADU90"/>
    <mergeCell ref="ADV88:ADV90"/>
    <mergeCell ref="ADW88:ADW90"/>
    <mergeCell ref="ADN88:ADN90"/>
    <mergeCell ref="ADO88:ADO90"/>
    <mergeCell ref="ADP88:ADP90"/>
    <mergeCell ref="ADQ88:ADQ90"/>
    <mergeCell ref="ADR88:ADR90"/>
    <mergeCell ref="ADI88:ADI90"/>
    <mergeCell ref="ADJ88:ADJ90"/>
    <mergeCell ref="ADK88:ADK90"/>
    <mergeCell ref="ADL88:ADL90"/>
    <mergeCell ref="ADM88:ADM90"/>
    <mergeCell ref="ADD88:ADD90"/>
    <mergeCell ref="ADE88:ADE90"/>
    <mergeCell ref="ADF88:ADF90"/>
    <mergeCell ref="ADG88:ADG90"/>
    <mergeCell ref="ADH88:ADH90"/>
    <mergeCell ref="ACY88:ACY90"/>
    <mergeCell ref="ACZ88:ACZ90"/>
    <mergeCell ref="ADA88:ADA90"/>
    <mergeCell ref="ADB88:ADB90"/>
    <mergeCell ref="ADC88:ADC90"/>
    <mergeCell ref="ACT88:ACT90"/>
    <mergeCell ref="ACU88:ACU90"/>
    <mergeCell ref="ACV88:ACV90"/>
    <mergeCell ref="ACW88:ACW90"/>
    <mergeCell ref="ACX88:ACX90"/>
    <mergeCell ref="ACO88:ACO90"/>
    <mergeCell ref="ACP88:ACP90"/>
    <mergeCell ref="ACQ88:ACQ90"/>
    <mergeCell ref="ACR88:ACR90"/>
    <mergeCell ref="ACS88:ACS90"/>
    <mergeCell ref="ACJ88:ACJ90"/>
    <mergeCell ref="ACK88:ACK90"/>
    <mergeCell ref="ACL88:ACL90"/>
    <mergeCell ref="ACM88:ACM90"/>
    <mergeCell ref="ACN88:ACN90"/>
    <mergeCell ref="ACE88:ACE90"/>
    <mergeCell ref="ACF88:ACF90"/>
    <mergeCell ref="ACG88:ACG90"/>
    <mergeCell ref="ACH88:ACH90"/>
    <mergeCell ref="ACI88:ACI90"/>
    <mergeCell ref="ABZ88:ABZ90"/>
    <mergeCell ref="ACA88:ACA90"/>
    <mergeCell ref="ACB88:ACB90"/>
    <mergeCell ref="ACC88:ACC90"/>
    <mergeCell ref="ACD88:ACD90"/>
    <mergeCell ref="ABU88:ABU90"/>
    <mergeCell ref="ABV88:ABV90"/>
    <mergeCell ref="ABW88:ABW90"/>
    <mergeCell ref="ABX88:ABX90"/>
    <mergeCell ref="ABY88:ABY90"/>
    <mergeCell ref="ABP88:ABP90"/>
    <mergeCell ref="ABQ88:ABQ90"/>
    <mergeCell ref="ABR88:ABR90"/>
    <mergeCell ref="ABS88:ABS90"/>
    <mergeCell ref="ABT88:ABT90"/>
    <mergeCell ref="ABK88:ABK90"/>
    <mergeCell ref="ABL88:ABL90"/>
    <mergeCell ref="ABM88:ABM90"/>
    <mergeCell ref="ABN88:ABN90"/>
    <mergeCell ref="ABO88:ABO90"/>
    <mergeCell ref="ABF88:ABF90"/>
    <mergeCell ref="ABG88:ABG90"/>
    <mergeCell ref="ABH88:ABH90"/>
    <mergeCell ref="ABI88:ABI90"/>
    <mergeCell ref="ABJ88:ABJ90"/>
    <mergeCell ref="ABA88:ABA90"/>
    <mergeCell ref="ABB88:ABB90"/>
    <mergeCell ref="ABC88:ABC90"/>
    <mergeCell ref="ABD88:ABD90"/>
    <mergeCell ref="ABE88:ABE90"/>
    <mergeCell ref="AAV88:AAV90"/>
    <mergeCell ref="AAW88:AAW90"/>
    <mergeCell ref="AAX88:AAX90"/>
    <mergeCell ref="AAY88:AAY90"/>
    <mergeCell ref="AAZ88:AAZ90"/>
    <mergeCell ref="AAQ88:AAQ90"/>
    <mergeCell ref="AAR88:AAR90"/>
    <mergeCell ref="AAS88:AAS90"/>
    <mergeCell ref="AAT88:AAT90"/>
    <mergeCell ref="AAU88:AAU90"/>
    <mergeCell ref="AAL88:AAL90"/>
    <mergeCell ref="AAM88:AAM90"/>
    <mergeCell ref="AAN88:AAN90"/>
    <mergeCell ref="AAO88:AAO90"/>
    <mergeCell ref="AAP88:AAP90"/>
    <mergeCell ref="AAG88:AAG90"/>
    <mergeCell ref="AAH88:AAH90"/>
    <mergeCell ref="AAI88:AAI90"/>
    <mergeCell ref="AAJ88:AAJ90"/>
    <mergeCell ref="AAK88:AAK90"/>
    <mergeCell ref="AAB88:AAB90"/>
    <mergeCell ref="AAC88:AAC90"/>
    <mergeCell ref="AAD88:AAD90"/>
    <mergeCell ref="AAE88:AAE90"/>
    <mergeCell ref="AAF88:AAF90"/>
    <mergeCell ref="ZW88:ZW90"/>
    <mergeCell ref="ZX88:ZX90"/>
    <mergeCell ref="ZY88:ZY90"/>
    <mergeCell ref="ZZ88:ZZ90"/>
    <mergeCell ref="AAA88:AAA90"/>
    <mergeCell ref="ZR88:ZR90"/>
    <mergeCell ref="ZS88:ZS90"/>
    <mergeCell ref="ZT88:ZT90"/>
    <mergeCell ref="ZU88:ZU90"/>
    <mergeCell ref="ZV88:ZV90"/>
    <mergeCell ref="ZM88:ZM90"/>
    <mergeCell ref="ZN88:ZN90"/>
    <mergeCell ref="ZO88:ZO90"/>
    <mergeCell ref="ZP88:ZP90"/>
    <mergeCell ref="ZQ88:ZQ90"/>
    <mergeCell ref="ZH88:ZH90"/>
    <mergeCell ref="ZI88:ZI90"/>
    <mergeCell ref="ZJ88:ZJ90"/>
    <mergeCell ref="ZK88:ZK90"/>
    <mergeCell ref="ZL88:ZL90"/>
    <mergeCell ref="ZC88:ZC90"/>
    <mergeCell ref="ZD88:ZD90"/>
    <mergeCell ref="ZE88:ZE90"/>
    <mergeCell ref="ZF88:ZF90"/>
    <mergeCell ref="ZG88:ZG90"/>
    <mergeCell ref="YX88:YX90"/>
    <mergeCell ref="YY88:YY90"/>
    <mergeCell ref="YZ88:YZ90"/>
    <mergeCell ref="ZA88:ZA90"/>
    <mergeCell ref="ZB88:ZB90"/>
    <mergeCell ref="YS88:YS90"/>
    <mergeCell ref="YT88:YT90"/>
    <mergeCell ref="YU88:YU90"/>
    <mergeCell ref="YV88:YV90"/>
    <mergeCell ref="YW88:YW90"/>
    <mergeCell ref="YN88:YN90"/>
    <mergeCell ref="YO88:YO90"/>
    <mergeCell ref="YP88:YP90"/>
    <mergeCell ref="YQ88:YQ90"/>
    <mergeCell ref="YR88:YR90"/>
    <mergeCell ref="YI88:YI90"/>
    <mergeCell ref="YJ88:YJ90"/>
    <mergeCell ref="YK88:YK90"/>
    <mergeCell ref="YL88:YL90"/>
    <mergeCell ref="YM88:YM90"/>
    <mergeCell ref="YD88:YD90"/>
    <mergeCell ref="YE88:YE90"/>
    <mergeCell ref="YF88:YF90"/>
    <mergeCell ref="YG88:YG90"/>
    <mergeCell ref="YH88:YH90"/>
    <mergeCell ref="XY88:XY90"/>
    <mergeCell ref="XZ88:XZ90"/>
    <mergeCell ref="YA88:YA90"/>
    <mergeCell ref="YB88:YB90"/>
    <mergeCell ref="YC88:YC90"/>
    <mergeCell ref="XT88:XT90"/>
    <mergeCell ref="XU88:XU90"/>
    <mergeCell ref="XV88:XV90"/>
    <mergeCell ref="XW88:XW90"/>
    <mergeCell ref="XX88:XX90"/>
    <mergeCell ref="XO88:XO90"/>
    <mergeCell ref="XP88:XP90"/>
    <mergeCell ref="XQ88:XQ90"/>
    <mergeCell ref="XR88:XR90"/>
    <mergeCell ref="XS88:XS90"/>
    <mergeCell ref="XJ88:XJ90"/>
    <mergeCell ref="XK88:XK90"/>
    <mergeCell ref="XL88:XL90"/>
    <mergeCell ref="XM88:XM90"/>
    <mergeCell ref="XN88:XN90"/>
    <mergeCell ref="XE88:XE90"/>
    <mergeCell ref="XF88:XF90"/>
    <mergeCell ref="XG88:XG90"/>
    <mergeCell ref="XH88:XH90"/>
    <mergeCell ref="XI88:XI90"/>
    <mergeCell ref="WZ88:WZ90"/>
    <mergeCell ref="XA88:XA90"/>
    <mergeCell ref="XB88:XB90"/>
    <mergeCell ref="XC88:XC90"/>
    <mergeCell ref="XD88:XD90"/>
    <mergeCell ref="WU88:WU90"/>
    <mergeCell ref="WV88:WV90"/>
    <mergeCell ref="WW88:WW90"/>
    <mergeCell ref="WX88:WX90"/>
    <mergeCell ref="WY88:WY90"/>
    <mergeCell ref="WP88:WP90"/>
    <mergeCell ref="WQ88:WQ90"/>
    <mergeCell ref="WR88:WR90"/>
    <mergeCell ref="WS88:WS90"/>
    <mergeCell ref="WT88:WT90"/>
    <mergeCell ref="WK88:WK90"/>
    <mergeCell ref="WL88:WL90"/>
    <mergeCell ref="WM88:WM90"/>
    <mergeCell ref="WN88:WN90"/>
    <mergeCell ref="WO88:WO90"/>
    <mergeCell ref="WF88:WF90"/>
    <mergeCell ref="WG88:WG90"/>
    <mergeCell ref="WH88:WH90"/>
    <mergeCell ref="WI88:WI90"/>
    <mergeCell ref="WJ88:WJ90"/>
    <mergeCell ref="WA88:WA90"/>
    <mergeCell ref="WB88:WB90"/>
    <mergeCell ref="WC88:WC90"/>
    <mergeCell ref="WD88:WD90"/>
    <mergeCell ref="WE88:WE90"/>
    <mergeCell ref="VV88:VV90"/>
    <mergeCell ref="VW88:VW90"/>
    <mergeCell ref="VX88:VX90"/>
    <mergeCell ref="VY88:VY90"/>
    <mergeCell ref="VZ88:VZ90"/>
    <mergeCell ref="VQ88:VQ90"/>
    <mergeCell ref="VR88:VR90"/>
    <mergeCell ref="VS88:VS90"/>
    <mergeCell ref="VT88:VT90"/>
    <mergeCell ref="VU88:VU90"/>
    <mergeCell ref="VL88:VL90"/>
    <mergeCell ref="VM88:VM90"/>
    <mergeCell ref="VN88:VN90"/>
    <mergeCell ref="VO88:VO90"/>
    <mergeCell ref="VP88:VP90"/>
    <mergeCell ref="VG88:VG90"/>
    <mergeCell ref="VH88:VH90"/>
    <mergeCell ref="VI88:VI90"/>
    <mergeCell ref="VJ88:VJ90"/>
    <mergeCell ref="VK88:VK90"/>
    <mergeCell ref="VB88:VB90"/>
    <mergeCell ref="VC88:VC90"/>
    <mergeCell ref="VD88:VD90"/>
    <mergeCell ref="VE88:VE90"/>
    <mergeCell ref="VF88:VF90"/>
    <mergeCell ref="UW88:UW90"/>
    <mergeCell ref="UX88:UX90"/>
    <mergeCell ref="UY88:UY90"/>
    <mergeCell ref="UZ88:UZ90"/>
    <mergeCell ref="VA88:VA90"/>
    <mergeCell ref="UR88:UR90"/>
    <mergeCell ref="US88:US90"/>
    <mergeCell ref="UT88:UT90"/>
    <mergeCell ref="UU88:UU90"/>
    <mergeCell ref="UV88:UV90"/>
    <mergeCell ref="UM88:UM90"/>
    <mergeCell ref="UN88:UN90"/>
    <mergeCell ref="UO88:UO90"/>
    <mergeCell ref="UP88:UP90"/>
    <mergeCell ref="UQ88:UQ90"/>
    <mergeCell ref="UH88:UH90"/>
    <mergeCell ref="UI88:UI90"/>
    <mergeCell ref="UJ88:UJ90"/>
    <mergeCell ref="UK88:UK90"/>
    <mergeCell ref="UL88:UL90"/>
    <mergeCell ref="UC88:UC90"/>
    <mergeCell ref="UD88:UD90"/>
    <mergeCell ref="UE88:UE90"/>
    <mergeCell ref="UF88:UF90"/>
    <mergeCell ref="UG88:UG90"/>
    <mergeCell ref="TX88:TX90"/>
    <mergeCell ref="TY88:TY90"/>
    <mergeCell ref="TZ88:TZ90"/>
    <mergeCell ref="UA88:UA90"/>
    <mergeCell ref="UB88:UB90"/>
    <mergeCell ref="TS88:TS90"/>
    <mergeCell ref="TT88:TT90"/>
    <mergeCell ref="TU88:TU90"/>
    <mergeCell ref="TV88:TV90"/>
    <mergeCell ref="TW88:TW90"/>
    <mergeCell ref="TN88:TN90"/>
    <mergeCell ref="TO88:TO90"/>
    <mergeCell ref="TP88:TP90"/>
    <mergeCell ref="TQ88:TQ90"/>
    <mergeCell ref="TR88:TR90"/>
    <mergeCell ref="TI88:TI90"/>
    <mergeCell ref="TJ88:TJ90"/>
    <mergeCell ref="TK88:TK90"/>
    <mergeCell ref="TL88:TL90"/>
    <mergeCell ref="TM88:TM90"/>
    <mergeCell ref="TD88:TD90"/>
    <mergeCell ref="TE88:TE90"/>
    <mergeCell ref="TF88:TF90"/>
    <mergeCell ref="TG88:TG90"/>
    <mergeCell ref="TH88:TH90"/>
    <mergeCell ref="SY88:SY90"/>
    <mergeCell ref="SZ88:SZ90"/>
    <mergeCell ref="TA88:TA90"/>
    <mergeCell ref="TB88:TB90"/>
    <mergeCell ref="TC88:TC90"/>
    <mergeCell ref="ST88:ST90"/>
    <mergeCell ref="SU88:SU90"/>
    <mergeCell ref="SV88:SV90"/>
    <mergeCell ref="SW88:SW90"/>
    <mergeCell ref="SX88:SX90"/>
    <mergeCell ref="SO88:SO90"/>
    <mergeCell ref="SP88:SP90"/>
    <mergeCell ref="SQ88:SQ90"/>
    <mergeCell ref="SR88:SR90"/>
    <mergeCell ref="SS88:SS90"/>
    <mergeCell ref="SJ88:SJ90"/>
    <mergeCell ref="SK88:SK90"/>
    <mergeCell ref="SL88:SL90"/>
    <mergeCell ref="SM88:SM90"/>
    <mergeCell ref="SN88:SN90"/>
    <mergeCell ref="SE88:SE90"/>
    <mergeCell ref="SF88:SF90"/>
    <mergeCell ref="SG88:SG90"/>
    <mergeCell ref="SH88:SH90"/>
    <mergeCell ref="SI88:SI90"/>
    <mergeCell ref="RZ88:RZ90"/>
    <mergeCell ref="SA88:SA90"/>
    <mergeCell ref="SB88:SB90"/>
    <mergeCell ref="SC88:SC90"/>
    <mergeCell ref="SD88:SD90"/>
    <mergeCell ref="RU88:RU90"/>
    <mergeCell ref="RV88:RV90"/>
    <mergeCell ref="RW88:RW90"/>
    <mergeCell ref="RX88:RX90"/>
    <mergeCell ref="RY88:RY90"/>
    <mergeCell ref="RP88:RP90"/>
    <mergeCell ref="RQ88:RQ90"/>
    <mergeCell ref="RR88:RR90"/>
    <mergeCell ref="RS88:RS90"/>
    <mergeCell ref="RT88:RT90"/>
    <mergeCell ref="RK88:RK90"/>
    <mergeCell ref="RL88:RL90"/>
    <mergeCell ref="RM88:RM90"/>
    <mergeCell ref="RN88:RN90"/>
    <mergeCell ref="RO88:RO90"/>
    <mergeCell ref="RF88:RF90"/>
    <mergeCell ref="RG88:RG90"/>
    <mergeCell ref="RH88:RH90"/>
    <mergeCell ref="RI88:RI90"/>
    <mergeCell ref="RJ88:RJ90"/>
    <mergeCell ref="RA88:RA90"/>
    <mergeCell ref="RB88:RB90"/>
    <mergeCell ref="RC88:RC90"/>
    <mergeCell ref="RD88:RD90"/>
    <mergeCell ref="RE88:RE90"/>
    <mergeCell ref="QV88:QV90"/>
    <mergeCell ref="QW88:QW90"/>
    <mergeCell ref="QX88:QX90"/>
    <mergeCell ref="QY88:QY90"/>
    <mergeCell ref="QZ88:QZ90"/>
    <mergeCell ref="QQ88:QQ90"/>
    <mergeCell ref="QR88:QR90"/>
    <mergeCell ref="QS88:QS90"/>
    <mergeCell ref="QT88:QT90"/>
    <mergeCell ref="QU88:QU90"/>
    <mergeCell ref="QL88:QL90"/>
    <mergeCell ref="QM88:QM90"/>
    <mergeCell ref="QN88:QN90"/>
    <mergeCell ref="QO88:QO90"/>
    <mergeCell ref="QP88:QP90"/>
    <mergeCell ref="QG88:QG90"/>
    <mergeCell ref="QH88:QH90"/>
    <mergeCell ref="QI88:QI90"/>
    <mergeCell ref="QJ88:QJ90"/>
    <mergeCell ref="QK88:QK90"/>
    <mergeCell ref="QB88:QB90"/>
    <mergeCell ref="QC88:QC90"/>
    <mergeCell ref="QD88:QD90"/>
    <mergeCell ref="QE88:QE90"/>
    <mergeCell ref="QF88:QF90"/>
    <mergeCell ref="PW88:PW90"/>
    <mergeCell ref="PX88:PX90"/>
    <mergeCell ref="PY88:PY90"/>
    <mergeCell ref="PZ88:PZ90"/>
    <mergeCell ref="QA88:QA90"/>
    <mergeCell ref="PR88:PR90"/>
    <mergeCell ref="PS88:PS90"/>
    <mergeCell ref="PT88:PT90"/>
    <mergeCell ref="PU88:PU90"/>
    <mergeCell ref="PV88:PV90"/>
    <mergeCell ref="PM88:PM90"/>
    <mergeCell ref="PN88:PN90"/>
    <mergeCell ref="PO88:PO90"/>
    <mergeCell ref="PP88:PP90"/>
    <mergeCell ref="PQ88:PQ90"/>
    <mergeCell ref="PH88:PH90"/>
    <mergeCell ref="PI88:PI90"/>
    <mergeCell ref="PJ88:PJ90"/>
    <mergeCell ref="PK88:PK90"/>
    <mergeCell ref="PL88:PL90"/>
    <mergeCell ref="PC88:PC90"/>
    <mergeCell ref="PD88:PD90"/>
    <mergeCell ref="PE88:PE90"/>
    <mergeCell ref="PF88:PF90"/>
    <mergeCell ref="PG88:PG90"/>
    <mergeCell ref="OX88:OX90"/>
    <mergeCell ref="OY88:OY90"/>
    <mergeCell ref="OZ88:OZ90"/>
    <mergeCell ref="PA88:PA90"/>
    <mergeCell ref="PB88:PB90"/>
    <mergeCell ref="OS88:OS90"/>
    <mergeCell ref="OT88:OT90"/>
    <mergeCell ref="OU88:OU90"/>
    <mergeCell ref="OV88:OV90"/>
    <mergeCell ref="OW88:OW90"/>
    <mergeCell ref="ON88:ON90"/>
    <mergeCell ref="OO88:OO90"/>
    <mergeCell ref="OP88:OP90"/>
    <mergeCell ref="OQ88:OQ90"/>
    <mergeCell ref="OR88:OR90"/>
    <mergeCell ref="OI88:OI90"/>
    <mergeCell ref="OJ88:OJ90"/>
    <mergeCell ref="OK88:OK90"/>
    <mergeCell ref="OL88:OL90"/>
    <mergeCell ref="OM88:OM90"/>
    <mergeCell ref="OD88:OD90"/>
    <mergeCell ref="OE88:OE90"/>
    <mergeCell ref="OF88:OF90"/>
    <mergeCell ref="OG88:OG90"/>
    <mergeCell ref="OH88:OH90"/>
    <mergeCell ref="NY88:NY90"/>
    <mergeCell ref="NZ88:NZ90"/>
    <mergeCell ref="OA88:OA90"/>
    <mergeCell ref="OB88:OB90"/>
    <mergeCell ref="OC88:OC90"/>
    <mergeCell ref="NT88:NT90"/>
    <mergeCell ref="NU88:NU90"/>
    <mergeCell ref="NV88:NV90"/>
    <mergeCell ref="NW88:NW90"/>
    <mergeCell ref="NX88:NX90"/>
    <mergeCell ref="NO88:NO90"/>
    <mergeCell ref="NP88:NP90"/>
    <mergeCell ref="NQ88:NQ90"/>
    <mergeCell ref="NR88:NR90"/>
    <mergeCell ref="NS88:NS90"/>
    <mergeCell ref="NJ88:NJ90"/>
    <mergeCell ref="NK88:NK90"/>
    <mergeCell ref="NL88:NL90"/>
    <mergeCell ref="NM88:NM90"/>
    <mergeCell ref="NN88:NN90"/>
    <mergeCell ref="NE88:NE90"/>
    <mergeCell ref="NF88:NF90"/>
    <mergeCell ref="NG88:NG90"/>
    <mergeCell ref="NH88:NH90"/>
    <mergeCell ref="NI88:NI90"/>
    <mergeCell ref="MZ88:MZ90"/>
    <mergeCell ref="NA88:NA90"/>
    <mergeCell ref="NB88:NB90"/>
    <mergeCell ref="NC88:NC90"/>
    <mergeCell ref="ND88:ND90"/>
    <mergeCell ref="MU88:MU90"/>
    <mergeCell ref="MV88:MV90"/>
    <mergeCell ref="MW88:MW90"/>
    <mergeCell ref="MX88:MX90"/>
    <mergeCell ref="MY88:MY90"/>
    <mergeCell ref="MP88:MP90"/>
    <mergeCell ref="MQ88:MQ90"/>
    <mergeCell ref="MR88:MR90"/>
    <mergeCell ref="MS88:MS90"/>
    <mergeCell ref="MT88:MT90"/>
    <mergeCell ref="MK88:MK90"/>
    <mergeCell ref="ML88:ML90"/>
    <mergeCell ref="MM88:MM90"/>
    <mergeCell ref="MN88:MN90"/>
    <mergeCell ref="MO88:MO90"/>
    <mergeCell ref="MF88:MF90"/>
    <mergeCell ref="MG88:MG90"/>
    <mergeCell ref="MH88:MH90"/>
    <mergeCell ref="MI88:MI90"/>
    <mergeCell ref="MJ88:MJ90"/>
    <mergeCell ref="MA88:MA90"/>
    <mergeCell ref="MB88:MB90"/>
    <mergeCell ref="MC88:MC90"/>
    <mergeCell ref="MD88:MD90"/>
    <mergeCell ref="ME88:ME90"/>
    <mergeCell ref="LV88:LV90"/>
    <mergeCell ref="LW88:LW90"/>
    <mergeCell ref="LX88:LX90"/>
    <mergeCell ref="LY88:LY90"/>
    <mergeCell ref="LZ88:LZ90"/>
    <mergeCell ref="LQ88:LQ90"/>
    <mergeCell ref="LR88:LR90"/>
    <mergeCell ref="LS88:LS90"/>
    <mergeCell ref="LT88:LT90"/>
    <mergeCell ref="LU88:LU90"/>
    <mergeCell ref="LL88:LL90"/>
    <mergeCell ref="LM88:LM90"/>
    <mergeCell ref="LN88:LN90"/>
    <mergeCell ref="LO88:LO90"/>
    <mergeCell ref="LP88:LP90"/>
    <mergeCell ref="LG88:LG90"/>
    <mergeCell ref="LH88:LH90"/>
    <mergeCell ref="LI88:LI90"/>
    <mergeCell ref="LJ88:LJ90"/>
    <mergeCell ref="LK88:LK90"/>
    <mergeCell ref="LB88:LB90"/>
    <mergeCell ref="LC88:LC90"/>
    <mergeCell ref="LD88:LD90"/>
    <mergeCell ref="LE88:LE90"/>
    <mergeCell ref="LF88:LF90"/>
    <mergeCell ref="KW88:KW90"/>
    <mergeCell ref="KX88:KX90"/>
    <mergeCell ref="KY88:KY90"/>
    <mergeCell ref="KZ88:KZ90"/>
    <mergeCell ref="LA88:LA90"/>
    <mergeCell ref="KR88:KR90"/>
    <mergeCell ref="KS88:KS90"/>
    <mergeCell ref="KT88:KT90"/>
    <mergeCell ref="KU88:KU90"/>
    <mergeCell ref="KV88:KV90"/>
    <mergeCell ref="KM88:KM90"/>
    <mergeCell ref="KN88:KN90"/>
    <mergeCell ref="KO88:KO90"/>
    <mergeCell ref="KP88:KP90"/>
    <mergeCell ref="KQ88:KQ90"/>
    <mergeCell ref="KH88:KH90"/>
    <mergeCell ref="KI88:KI90"/>
    <mergeCell ref="KJ88:KJ90"/>
    <mergeCell ref="KK88:KK90"/>
    <mergeCell ref="KL88:KL90"/>
    <mergeCell ref="KC88:KC90"/>
    <mergeCell ref="KD88:KD90"/>
    <mergeCell ref="KE88:KE90"/>
    <mergeCell ref="KF88:KF90"/>
    <mergeCell ref="KG88:KG90"/>
    <mergeCell ref="JX88:JX90"/>
    <mergeCell ref="JY88:JY90"/>
    <mergeCell ref="JZ88:JZ90"/>
    <mergeCell ref="KA88:KA90"/>
    <mergeCell ref="KB88:KB90"/>
    <mergeCell ref="JS88:JS90"/>
    <mergeCell ref="JT88:JT90"/>
    <mergeCell ref="JU88:JU90"/>
    <mergeCell ref="JV88:JV90"/>
    <mergeCell ref="JW88:JW90"/>
    <mergeCell ref="JN88:JN90"/>
    <mergeCell ref="JO88:JO90"/>
    <mergeCell ref="JP88:JP90"/>
    <mergeCell ref="JQ88:JQ90"/>
    <mergeCell ref="JR88:JR90"/>
    <mergeCell ref="JI88:JI90"/>
    <mergeCell ref="JJ88:JJ90"/>
    <mergeCell ref="JK88:JK90"/>
    <mergeCell ref="JL88:JL90"/>
    <mergeCell ref="JM88:JM90"/>
    <mergeCell ref="JD88:JD90"/>
    <mergeCell ref="JE88:JE90"/>
    <mergeCell ref="JF88:JF90"/>
    <mergeCell ref="JG88:JG90"/>
    <mergeCell ref="JH88:JH90"/>
    <mergeCell ref="IY88:IY90"/>
    <mergeCell ref="IZ88:IZ90"/>
    <mergeCell ref="JA88:JA90"/>
    <mergeCell ref="JB88:JB90"/>
    <mergeCell ref="JC88:JC90"/>
    <mergeCell ref="IT88:IT90"/>
    <mergeCell ref="IU88:IU90"/>
    <mergeCell ref="IV88:IV90"/>
    <mergeCell ref="IW88:IW90"/>
    <mergeCell ref="IX88:IX90"/>
    <mergeCell ref="IO88:IO90"/>
    <mergeCell ref="IP88:IP90"/>
    <mergeCell ref="IQ88:IQ90"/>
    <mergeCell ref="IR88:IR90"/>
    <mergeCell ref="IS88:IS90"/>
    <mergeCell ref="IJ88:IJ90"/>
    <mergeCell ref="IK88:IK90"/>
    <mergeCell ref="IL88:IL90"/>
    <mergeCell ref="IM88:IM90"/>
    <mergeCell ref="IN88:IN90"/>
    <mergeCell ref="IE88:IE90"/>
    <mergeCell ref="IF88:IF90"/>
    <mergeCell ref="IG88:IG90"/>
    <mergeCell ref="IH88:IH90"/>
    <mergeCell ref="II88:II90"/>
    <mergeCell ref="HZ88:HZ90"/>
    <mergeCell ref="IA88:IA90"/>
    <mergeCell ref="IB88:IB90"/>
    <mergeCell ref="IC88:IC90"/>
    <mergeCell ref="ID88:ID90"/>
    <mergeCell ref="HU88:HU90"/>
    <mergeCell ref="HV88:HV90"/>
    <mergeCell ref="HW88:HW90"/>
    <mergeCell ref="HX88:HX90"/>
    <mergeCell ref="HY88:HY90"/>
    <mergeCell ref="HP88:HP90"/>
    <mergeCell ref="HQ88:HQ90"/>
    <mergeCell ref="HR88:HR90"/>
    <mergeCell ref="HS88:HS90"/>
    <mergeCell ref="HT88:HT90"/>
    <mergeCell ref="HK88:HK90"/>
    <mergeCell ref="HL88:HL90"/>
    <mergeCell ref="HM88:HM90"/>
    <mergeCell ref="HN88:HN90"/>
    <mergeCell ref="HO88:HO90"/>
    <mergeCell ref="HF88:HF90"/>
    <mergeCell ref="HG88:HG90"/>
    <mergeCell ref="HH88:HH90"/>
    <mergeCell ref="HI88:HI90"/>
    <mergeCell ref="HJ88:HJ90"/>
    <mergeCell ref="HA88:HA90"/>
    <mergeCell ref="HB88:HB90"/>
    <mergeCell ref="HC88:HC90"/>
    <mergeCell ref="HD88:HD90"/>
    <mergeCell ref="HE88:HE90"/>
    <mergeCell ref="GV88:GV90"/>
    <mergeCell ref="GW88:GW90"/>
    <mergeCell ref="GX88:GX90"/>
    <mergeCell ref="GY88:GY90"/>
    <mergeCell ref="GZ88:GZ90"/>
    <mergeCell ref="GQ88:GQ90"/>
    <mergeCell ref="GR88:GR90"/>
    <mergeCell ref="GS88:GS90"/>
    <mergeCell ref="GT88:GT90"/>
    <mergeCell ref="GU88:GU90"/>
    <mergeCell ref="GL88:GL90"/>
    <mergeCell ref="GM88:GM90"/>
    <mergeCell ref="GN88:GN90"/>
    <mergeCell ref="GO88:GO90"/>
    <mergeCell ref="GP88:GP90"/>
    <mergeCell ref="GG88:GG90"/>
    <mergeCell ref="GH88:GH90"/>
    <mergeCell ref="GI88:GI90"/>
    <mergeCell ref="GJ88:GJ90"/>
    <mergeCell ref="GK88:GK90"/>
    <mergeCell ref="GB88:GB90"/>
    <mergeCell ref="GC88:GC90"/>
    <mergeCell ref="GD88:GD90"/>
    <mergeCell ref="GE88:GE90"/>
    <mergeCell ref="GF88:GF90"/>
    <mergeCell ref="FW88:FW90"/>
    <mergeCell ref="FX88:FX90"/>
    <mergeCell ref="FY88:FY90"/>
    <mergeCell ref="FZ88:FZ90"/>
    <mergeCell ref="GA88:GA90"/>
    <mergeCell ref="FR88:FR90"/>
    <mergeCell ref="FS88:FS90"/>
    <mergeCell ref="FT88:FT90"/>
    <mergeCell ref="FU88:FU90"/>
    <mergeCell ref="FV88:FV90"/>
    <mergeCell ref="FM88:FM90"/>
    <mergeCell ref="FN88:FN90"/>
    <mergeCell ref="FO88:FO90"/>
    <mergeCell ref="FP88:FP90"/>
    <mergeCell ref="FQ88:FQ90"/>
    <mergeCell ref="FH88:FH90"/>
    <mergeCell ref="FI88:FI90"/>
    <mergeCell ref="FJ88:FJ90"/>
    <mergeCell ref="FK88:FK90"/>
    <mergeCell ref="FL88:FL90"/>
    <mergeCell ref="FC88:FC90"/>
    <mergeCell ref="FD88:FD90"/>
    <mergeCell ref="FE88:FE90"/>
    <mergeCell ref="FF88:FF90"/>
    <mergeCell ref="FG88:FG90"/>
    <mergeCell ref="EX88:EX90"/>
    <mergeCell ref="EY88:EY90"/>
    <mergeCell ref="EZ88:EZ90"/>
    <mergeCell ref="FA88:FA90"/>
    <mergeCell ref="FB88:FB90"/>
    <mergeCell ref="ES88:ES90"/>
    <mergeCell ref="ET88:ET90"/>
    <mergeCell ref="EU88:EU90"/>
    <mergeCell ref="EV88:EV90"/>
    <mergeCell ref="EW88:EW90"/>
    <mergeCell ref="EN88:EN90"/>
    <mergeCell ref="EO88:EO90"/>
    <mergeCell ref="EP88:EP90"/>
    <mergeCell ref="EQ88:EQ90"/>
    <mergeCell ref="ER88:ER90"/>
    <mergeCell ref="EI88:EI90"/>
    <mergeCell ref="EJ88:EJ90"/>
    <mergeCell ref="EK88:EK90"/>
    <mergeCell ref="EL88:EL90"/>
    <mergeCell ref="EM88:EM90"/>
    <mergeCell ref="ED88:ED90"/>
    <mergeCell ref="EE88:EE90"/>
    <mergeCell ref="EF88:EF90"/>
    <mergeCell ref="EG88:EG90"/>
    <mergeCell ref="EH88:EH90"/>
    <mergeCell ref="DY88:DY90"/>
    <mergeCell ref="DZ88:DZ90"/>
    <mergeCell ref="EA88:EA90"/>
    <mergeCell ref="EB88:EB90"/>
    <mergeCell ref="EC88:EC90"/>
    <mergeCell ref="DT88:DT90"/>
    <mergeCell ref="DU88:DU90"/>
    <mergeCell ref="DV88:DV90"/>
    <mergeCell ref="DW88:DW90"/>
    <mergeCell ref="DX88:DX90"/>
    <mergeCell ref="DO88:DO90"/>
    <mergeCell ref="DP88:DP90"/>
    <mergeCell ref="DQ88:DQ90"/>
    <mergeCell ref="DR88:DR90"/>
    <mergeCell ref="DS88:DS90"/>
    <mergeCell ref="DJ88:DJ90"/>
    <mergeCell ref="DK88:DK90"/>
    <mergeCell ref="DL88:DL90"/>
    <mergeCell ref="DM88:DM90"/>
    <mergeCell ref="DN88:DN90"/>
    <mergeCell ref="DE88:DE90"/>
    <mergeCell ref="DF88:DF90"/>
    <mergeCell ref="DG88:DG90"/>
    <mergeCell ref="DH88:DH90"/>
    <mergeCell ref="DI88:DI90"/>
    <mergeCell ref="CZ88:CZ90"/>
    <mergeCell ref="DA88:DA90"/>
    <mergeCell ref="DB88:DB90"/>
    <mergeCell ref="DC88:DC90"/>
    <mergeCell ref="DD88:DD90"/>
    <mergeCell ref="CU88:CU90"/>
    <mergeCell ref="CV88:CV90"/>
    <mergeCell ref="CW88:CW90"/>
    <mergeCell ref="CX88:CX90"/>
    <mergeCell ref="CY88:CY90"/>
    <mergeCell ref="CP88:CP90"/>
    <mergeCell ref="CQ88:CQ90"/>
    <mergeCell ref="CR88:CR90"/>
    <mergeCell ref="CS88:CS90"/>
    <mergeCell ref="CT88:CT90"/>
    <mergeCell ref="CK88:CK90"/>
    <mergeCell ref="CL88:CL90"/>
    <mergeCell ref="CM88:CM90"/>
    <mergeCell ref="CN88:CN90"/>
    <mergeCell ref="CO88:CO90"/>
    <mergeCell ref="CF88:CF90"/>
    <mergeCell ref="CG88:CG90"/>
    <mergeCell ref="CH88:CH90"/>
    <mergeCell ref="CI88:CI90"/>
    <mergeCell ref="CJ88:CJ90"/>
    <mergeCell ref="CA88:CA90"/>
    <mergeCell ref="CB88:CB90"/>
    <mergeCell ref="CC88:CC90"/>
    <mergeCell ref="CD88:CD90"/>
    <mergeCell ref="CE88:CE90"/>
    <mergeCell ref="BV88:BV90"/>
    <mergeCell ref="BW88:BW90"/>
    <mergeCell ref="BX88:BX90"/>
    <mergeCell ref="BY88:BY90"/>
    <mergeCell ref="BZ88:BZ90"/>
    <mergeCell ref="BQ88:BQ90"/>
    <mergeCell ref="BR88:BR90"/>
    <mergeCell ref="BS88:BS90"/>
    <mergeCell ref="BT88:BT90"/>
    <mergeCell ref="BU88:BU90"/>
    <mergeCell ref="BL88:BL90"/>
    <mergeCell ref="BM88:BM90"/>
    <mergeCell ref="BN88:BN90"/>
    <mergeCell ref="BO88:BO90"/>
    <mergeCell ref="BP88:BP90"/>
    <mergeCell ref="BG88:BG90"/>
    <mergeCell ref="BH88:BH90"/>
    <mergeCell ref="BI88:BI90"/>
    <mergeCell ref="BJ88:BJ90"/>
    <mergeCell ref="BK88:BK90"/>
    <mergeCell ref="BB88:BB90"/>
    <mergeCell ref="BC88:BC90"/>
    <mergeCell ref="BD88:BD90"/>
    <mergeCell ref="BE88:BE90"/>
    <mergeCell ref="BF88:BF90"/>
    <mergeCell ref="AW88:AW90"/>
    <mergeCell ref="AX88:AX90"/>
    <mergeCell ref="AY88:AY90"/>
    <mergeCell ref="AZ88:AZ90"/>
    <mergeCell ref="BA88:BA90"/>
    <mergeCell ref="AR88:AR90"/>
    <mergeCell ref="AS88:AS90"/>
    <mergeCell ref="AT88:AT90"/>
    <mergeCell ref="AU88:AU90"/>
    <mergeCell ref="AV88:AV90"/>
    <mergeCell ref="AM88:AM90"/>
    <mergeCell ref="AN88:AN90"/>
    <mergeCell ref="AO88:AO90"/>
    <mergeCell ref="AP88:AP90"/>
    <mergeCell ref="AQ88:AQ90"/>
    <mergeCell ref="AH88:AH90"/>
    <mergeCell ref="AI88:AI90"/>
    <mergeCell ref="AJ88:AJ90"/>
    <mergeCell ref="AK88:AK90"/>
    <mergeCell ref="AL88:AL90"/>
    <mergeCell ref="AC88:AC90"/>
    <mergeCell ref="AD88:AD90"/>
    <mergeCell ref="AE88:AE90"/>
    <mergeCell ref="AF88:AF90"/>
    <mergeCell ref="AG88:AG90"/>
    <mergeCell ref="X88:X90"/>
    <mergeCell ref="Y88:Y90"/>
    <mergeCell ref="Z88:Z90"/>
    <mergeCell ref="AA88:AA90"/>
    <mergeCell ref="AB88:AB90"/>
    <mergeCell ref="S88:S90"/>
    <mergeCell ref="T88:T90"/>
    <mergeCell ref="U88:U90"/>
    <mergeCell ref="V88:V90"/>
    <mergeCell ref="W88:W90"/>
    <mergeCell ref="N88:N90"/>
    <mergeCell ref="O88:O90"/>
    <mergeCell ref="P88:P90"/>
    <mergeCell ref="Q88:Q90"/>
    <mergeCell ref="R88:R90"/>
    <mergeCell ref="E88:E90"/>
    <mergeCell ref="J88:J90"/>
    <mergeCell ref="K88:K90"/>
    <mergeCell ref="L88:L90"/>
    <mergeCell ref="M88:M90"/>
    <mergeCell ref="F1:I1"/>
    <mergeCell ref="F2:I2"/>
    <mergeCell ref="F3:I3"/>
    <mergeCell ref="G4:I4"/>
    <mergeCell ref="F6:I6"/>
    <mergeCell ref="F74:I74"/>
    <mergeCell ref="A1:D1"/>
    <mergeCell ref="A3:D3"/>
    <mergeCell ref="A69:D69"/>
    <mergeCell ref="A70:A72"/>
    <mergeCell ref="B70:B72"/>
    <mergeCell ref="C70:C72"/>
    <mergeCell ref="B4:D4"/>
    <mergeCell ref="A6:D6"/>
    <mergeCell ref="A11:D11"/>
    <mergeCell ref="A20:D20"/>
    <mergeCell ref="A57:A58"/>
    <mergeCell ref="B57:B58"/>
    <mergeCell ref="C57:C58"/>
    <mergeCell ref="I57:I58"/>
    <mergeCell ref="A113:D113"/>
    <mergeCell ref="F113:I113"/>
    <mergeCell ref="A2:D2"/>
    <mergeCell ref="F11:I11"/>
    <mergeCell ref="F20:I20"/>
    <mergeCell ref="F57:F58"/>
    <mergeCell ref="G57:G58"/>
    <mergeCell ref="H57:H58"/>
    <mergeCell ref="F69:I69"/>
    <mergeCell ref="F70:F72"/>
    <mergeCell ref="G70:G72"/>
    <mergeCell ref="H70:H72"/>
    <mergeCell ref="F75:I75"/>
    <mergeCell ref="F78:I78"/>
    <mergeCell ref="A78:D78"/>
    <mergeCell ref="A85:D85"/>
    <mergeCell ref="F85:I85"/>
    <mergeCell ref="F87:F89"/>
    <mergeCell ref="G87:G89"/>
    <mergeCell ref="H87:H89"/>
    <mergeCell ref="A74:D75"/>
    <mergeCell ref="F91:I91"/>
    <mergeCell ref="F98:I98"/>
    <mergeCell ref="A91:D91"/>
    <mergeCell ref="A98:D98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2кв. 2019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2019-09-11T09:00:56Z</dcterms:modified>
</cp:coreProperties>
</file>