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88" i="3" l="1"/>
  <c r="P97" i="3"/>
  <c r="P90" i="3"/>
  <c r="C132" i="3"/>
  <c r="D132" i="3"/>
  <c r="E132" i="3"/>
  <c r="F132" i="3"/>
  <c r="G132" i="3"/>
  <c r="H132" i="3"/>
  <c r="I132" i="3"/>
  <c r="J132" i="3"/>
  <c r="L132" i="3"/>
  <c r="M132" i="3"/>
  <c r="C135" i="3"/>
  <c r="D135" i="3"/>
  <c r="E135" i="3"/>
  <c r="F135" i="3"/>
  <c r="G135" i="3"/>
  <c r="H135" i="3"/>
  <c r="I135" i="3"/>
  <c r="J135" i="3"/>
  <c r="L135" i="3"/>
  <c r="M135" i="3"/>
  <c r="K135" i="3"/>
  <c r="K132" i="3"/>
  <c r="Z9" i="3"/>
  <c r="Y9" i="3"/>
  <c r="D125" i="3" l="1"/>
  <c r="E125" i="3"/>
  <c r="F125" i="3"/>
  <c r="G125" i="3"/>
  <c r="H125" i="3"/>
  <c r="I125" i="3"/>
  <c r="J125" i="3"/>
  <c r="K125" i="3"/>
  <c r="L125" i="3"/>
  <c r="M125" i="3"/>
  <c r="C125" i="3"/>
  <c r="B129" i="3"/>
  <c r="B128" i="3"/>
  <c r="B127" i="3"/>
  <c r="B126" i="3"/>
  <c r="C40" i="3"/>
  <c r="D40" i="3"/>
  <c r="E40" i="3"/>
  <c r="F40" i="3"/>
  <c r="G40" i="3"/>
  <c r="H40" i="3"/>
  <c r="I40" i="3"/>
  <c r="J40" i="3"/>
  <c r="L40" i="3"/>
  <c r="M40" i="3"/>
  <c r="C37" i="3"/>
  <c r="D37" i="3"/>
  <c r="E37" i="3"/>
  <c r="F37" i="3"/>
  <c r="G37" i="3"/>
  <c r="H37" i="3"/>
  <c r="I37" i="3"/>
  <c r="J37" i="3"/>
  <c r="L37" i="3"/>
  <c r="M37" i="3"/>
  <c r="K40" i="3"/>
  <c r="D74" i="3"/>
  <c r="B74" i="3" s="1"/>
  <c r="E74" i="3"/>
  <c r="F74" i="3"/>
  <c r="G74" i="3"/>
  <c r="H74" i="3"/>
  <c r="I74" i="3"/>
  <c r="J74" i="3"/>
  <c r="K74" i="3"/>
  <c r="K37" i="3" s="1"/>
  <c r="L74" i="3"/>
  <c r="M74" i="3"/>
  <c r="C74" i="3"/>
  <c r="D67" i="3"/>
  <c r="E67" i="3"/>
  <c r="F67" i="3"/>
  <c r="G67" i="3"/>
  <c r="H67" i="3"/>
  <c r="I67" i="3"/>
  <c r="J67" i="3"/>
  <c r="K67" i="3"/>
  <c r="L67" i="3"/>
  <c r="M67" i="3"/>
  <c r="C67" i="3"/>
  <c r="D61" i="3"/>
  <c r="E61" i="3"/>
  <c r="F61" i="3"/>
  <c r="G61" i="3"/>
  <c r="H61" i="3"/>
  <c r="I61" i="3"/>
  <c r="J61" i="3"/>
  <c r="K61" i="3"/>
  <c r="L61" i="3"/>
  <c r="M61" i="3"/>
  <c r="C61" i="3"/>
  <c r="D55" i="3"/>
  <c r="E55" i="3"/>
  <c r="F55" i="3"/>
  <c r="G55" i="3"/>
  <c r="H55" i="3"/>
  <c r="I55" i="3"/>
  <c r="J55" i="3"/>
  <c r="K55" i="3"/>
  <c r="L55" i="3"/>
  <c r="M55" i="3"/>
  <c r="C55" i="3"/>
  <c r="D49" i="3"/>
  <c r="E49" i="3"/>
  <c r="F49" i="3"/>
  <c r="G49" i="3"/>
  <c r="H49" i="3"/>
  <c r="I49" i="3"/>
  <c r="J49" i="3"/>
  <c r="K49" i="3"/>
  <c r="L49" i="3"/>
  <c r="M49" i="3"/>
  <c r="C49" i="3"/>
  <c r="B78" i="3"/>
  <c r="B77" i="3"/>
  <c r="B76" i="3"/>
  <c r="B75" i="3"/>
  <c r="K43" i="3"/>
  <c r="Q32" i="3"/>
  <c r="Q33" i="3"/>
  <c r="Q34" i="3"/>
  <c r="B125" i="3" l="1"/>
  <c r="D3" i="3"/>
  <c r="D27" i="3" s="1"/>
  <c r="E3" i="3"/>
  <c r="E27" i="3" s="1"/>
  <c r="F3" i="3"/>
  <c r="G3" i="3"/>
  <c r="H3" i="3"/>
  <c r="H27" i="3" s="1"/>
  <c r="I3" i="3"/>
  <c r="I27" i="3" s="1"/>
  <c r="J3" i="3"/>
  <c r="J27" i="3" s="1"/>
  <c r="K3" i="3"/>
  <c r="K27" i="3" s="1"/>
  <c r="L3" i="3"/>
  <c r="L27" i="3" s="1"/>
  <c r="M3" i="3"/>
  <c r="M27" i="3" s="1"/>
  <c r="C3" i="3"/>
  <c r="F27" i="3"/>
  <c r="G27" i="3"/>
  <c r="D28" i="3"/>
  <c r="E28" i="3"/>
  <c r="F28" i="3"/>
  <c r="G28" i="3"/>
  <c r="H28" i="3"/>
  <c r="I28" i="3"/>
  <c r="J28" i="3"/>
  <c r="K28" i="3"/>
  <c r="L28" i="3"/>
  <c r="M28" i="3"/>
  <c r="D29" i="3"/>
  <c r="E29" i="3"/>
  <c r="F29" i="3"/>
  <c r="G29" i="3"/>
  <c r="H29" i="3"/>
  <c r="I29" i="3"/>
  <c r="J29" i="3"/>
  <c r="K29" i="3"/>
  <c r="L29" i="3"/>
  <c r="M29" i="3"/>
  <c r="D30" i="3"/>
  <c r="E30" i="3"/>
  <c r="F30" i="3"/>
  <c r="G30" i="3"/>
  <c r="H30" i="3"/>
  <c r="I30" i="3"/>
  <c r="J30" i="3"/>
  <c r="K30" i="3"/>
  <c r="L30" i="3"/>
  <c r="M30" i="3"/>
  <c r="D31" i="3"/>
  <c r="E31" i="3"/>
  <c r="F31" i="3"/>
  <c r="G31" i="3"/>
  <c r="H31" i="3"/>
  <c r="I31" i="3"/>
  <c r="J31" i="3"/>
  <c r="K31" i="3"/>
  <c r="L31" i="3"/>
  <c r="M31" i="3"/>
  <c r="C27" i="3"/>
  <c r="C28" i="3"/>
  <c r="C29" i="3"/>
  <c r="C30" i="3"/>
  <c r="C31" i="3"/>
  <c r="B28" i="3" l="1"/>
  <c r="L88" i="3"/>
  <c r="K88" i="3"/>
  <c r="J88" i="3"/>
  <c r="B7" i="3"/>
  <c r="M88" i="3" l="1"/>
  <c r="M91" i="3"/>
  <c r="L91" i="3"/>
  <c r="M90" i="3"/>
  <c r="M134" i="3" s="1"/>
  <c r="L90" i="3"/>
  <c r="L134" i="3" s="1"/>
  <c r="K90" i="3"/>
  <c r="K134" i="3" s="1"/>
  <c r="M89" i="3"/>
  <c r="M133" i="3" s="1"/>
  <c r="L89" i="3"/>
  <c r="L133" i="3" s="1"/>
  <c r="D43" i="3"/>
  <c r="E43" i="3"/>
  <c r="F43" i="3"/>
  <c r="G43" i="3"/>
  <c r="H43" i="3"/>
  <c r="I43" i="3"/>
  <c r="J43" i="3"/>
  <c r="L43" i="3"/>
  <c r="M43" i="3"/>
  <c r="C43" i="3"/>
  <c r="B119" i="3"/>
  <c r="B120" i="3"/>
  <c r="B121" i="3"/>
  <c r="B122" i="3"/>
  <c r="B118" i="3"/>
  <c r="B113" i="3"/>
  <c r="B114" i="3"/>
  <c r="B115" i="3"/>
  <c r="B116" i="3"/>
  <c r="B112" i="3"/>
  <c r="B107" i="3"/>
  <c r="B108" i="3"/>
  <c r="B109" i="3"/>
  <c r="B110" i="3"/>
  <c r="B106" i="3"/>
  <c r="B101" i="3"/>
  <c r="B102" i="3"/>
  <c r="B103" i="3"/>
  <c r="B104" i="3"/>
  <c r="B100" i="3"/>
  <c r="B95" i="3"/>
  <c r="B96" i="3"/>
  <c r="B97" i="3"/>
  <c r="B98" i="3"/>
  <c r="B94" i="3"/>
  <c r="B82" i="3"/>
  <c r="B83" i="3"/>
  <c r="B84" i="3"/>
  <c r="B85" i="3"/>
  <c r="B81" i="3"/>
  <c r="B68" i="3"/>
  <c r="B69" i="3"/>
  <c r="B70" i="3"/>
  <c r="B71" i="3"/>
  <c r="B67" i="3"/>
  <c r="B65" i="3"/>
  <c r="B62" i="3"/>
  <c r="B63" i="3"/>
  <c r="B64" i="3"/>
  <c r="B61" i="3"/>
  <c r="B56" i="3"/>
  <c r="B57" i="3"/>
  <c r="B58" i="3"/>
  <c r="B59" i="3"/>
  <c r="B55" i="3"/>
  <c r="B50" i="3"/>
  <c r="B51" i="3"/>
  <c r="B52" i="3"/>
  <c r="B53" i="3"/>
  <c r="B49" i="3"/>
  <c r="B44" i="3"/>
  <c r="B45" i="3"/>
  <c r="B46" i="3"/>
  <c r="B47" i="3"/>
  <c r="B30" i="3"/>
  <c r="B29" i="3"/>
  <c r="B31" i="3"/>
  <c r="AC16" i="3"/>
  <c r="AC17" i="3"/>
  <c r="AC18" i="3"/>
  <c r="AC19" i="3"/>
  <c r="B43" i="3" l="1"/>
  <c r="B32" i="3"/>
  <c r="R15" i="3"/>
  <c r="S15" i="3"/>
  <c r="T15" i="3"/>
  <c r="U15" i="3"/>
  <c r="V15" i="3"/>
  <c r="W15" i="3"/>
  <c r="X15" i="3"/>
  <c r="Y15" i="3"/>
  <c r="Z15" i="3"/>
  <c r="AA15" i="3"/>
  <c r="AB15" i="3"/>
  <c r="Q30" i="3"/>
  <c r="Q31" i="3"/>
  <c r="Q29" i="3"/>
  <c r="Q25" i="3"/>
  <c r="Q21" i="3"/>
  <c r="Q19" i="3"/>
  <c r="Q12" i="3" s="1"/>
  <c r="Q18" i="3"/>
  <c r="Q17" i="3"/>
  <c r="Q16" i="3"/>
  <c r="R12" i="3"/>
  <c r="S12" i="3"/>
  <c r="T12" i="3"/>
  <c r="U12" i="3"/>
  <c r="V12" i="3"/>
  <c r="W12" i="3"/>
  <c r="X12" i="3"/>
  <c r="Y12" i="3"/>
  <c r="Z12" i="3"/>
  <c r="AA12" i="3"/>
  <c r="AB12" i="3"/>
  <c r="R11" i="3"/>
  <c r="S11" i="3"/>
  <c r="T11" i="3"/>
  <c r="U11" i="3"/>
  <c r="V11" i="3"/>
  <c r="W11" i="3"/>
  <c r="X11" i="3"/>
  <c r="Y11" i="3"/>
  <c r="Z11" i="3"/>
  <c r="AA11" i="3"/>
  <c r="AB11" i="3"/>
  <c r="R10" i="3"/>
  <c r="S10" i="3"/>
  <c r="T10" i="3"/>
  <c r="U10" i="3"/>
  <c r="V10" i="3"/>
  <c r="W10" i="3"/>
  <c r="X10" i="3"/>
  <c r="Y10" i="3"/>
  <c r="Z10" i="3"/>
  <c r="AA10" i="3"/>
  <c r="AB10" i="3"/>
  <c r="R9" i="3"/>
  <c r="S9" i="3"/>
  <c r="T9" i="3"/>
  <c r="U9" i="3"/>
  <c r="V9" i="3"/>
  <c r="W9" i="3"/>
  <c r="X9" i="3"/>
  <c r="AA9" i="3"/>
  <c r="AB9" i="3"/>
  <c r="K89" i="3"/>
  <c r="K133" i="3" s="1"/>
  <c r="K92" i="3"/>
  <c r="K136" i="3" s="1"/>
  <c r="L92" i="3"/>
  <c r="L136" i="3" s="1"/>
  <c r="M92" i="3"/>
  <c r="M136" i="3" s="1"/>
  <c r="B13" i="3"/>
  <c r="B12" i="3"/>
  <c r="B11" i="3"/>
  <c r="B10" i="3"/>
  <c r="B9" i="3"/>
  <c r="B6" i="3"/>
  <c r="N37" i="3" l="1"/>
  <c r="AA13" i="3"/>
  <c r="W13" i="3"/>
  <c r="S13" i="3"/>
  <c r="AC15" i="3"/>
  <c r="AC9" i="3"/>
  <c r="B37" i="3"/>
  <c r="B27" i="3"/>
  <c r="B3" i="3"/>
  <c r="Z13" i="3"/>
  <c r="V13" i="3"/>
  <c r="Y13" i="3"/>
  <c r="U13" i="3"/>
  <c r="R13" i="3"/>
  <c r="AB13" i="3"/>
  <c r="X13" i="3"/>
  <c r="T13" i="3"/>
  <c r="Q15" i="3"/>
  <c r="Q9" i="3"/>
  <c r="Q11" i="3"/>
  <c r="Q10" i="3"/>
  <c r="Q13" i="3" l="1"/>
  <c r="I88" i="3"/>
  <c r="B160" i="3" l="1"/>
  <c r="I91" i="3" l="1"/>
  <c r="J89" i="3" l="1"/>
  <c r="J90" i="3"/>
  <c r="J92" i="3"/>
  <c r="I89" i="3"/>
  <c r="I90" i="3"/>
  <c r="I92" i="3"/>
  <c r="H89" i="3"/>
  <c r="H90" i="3"/>
  <c r="H91" i="3"/>
  <c r="H92" i="3"/>
  <c r="G89" i="3"/>
  <c r="G90" i="3"/>
  <c r="G91" i="3"/>
  <c r="G92" i="3"/>
  <c r="F89" i="3"/>
  <c r="F133" i="3" s="1"/>
  <c r="F90" i="3"/>
  <c r="F134" i="3" s="1"/>
  <c r="F91" i="3"/>
  <c r="F92" i="3"/>
  <c r="E89" i="3"/>
  <c r="E90" i="3"/>
  <c r="E91" i="3"/>
  <c r="E92" i="3"/>
  <c r="D89" i="3"/>
  <c r="D90" i="3"/>
  <c r="D91" i="3"/>
  <c r="D92" i="3"/>
  <c r="D88" i="3"/>
  <c r="E88" i="3"/>
  <c r="F88" i="3"/>
  <c r="G88" i="3"/>
  <c r="H88" i="3"/>
  <c r="C89" i="3"/>
  <c r="C90" i="3"/>
  <c r="C91" i="3"/>
  <c r="C92" i="3"/>
  <c r="C88" i="3"/>
  <c r="P91" i="3"/>
  <c r="P92" i="3"/>
  <c r="P93" i="3"/>
  <c r="P94" i="3"/>
  <c r="P135" i="3"/>
  <c r="P136" i="3"/>
  <c r="P137" i="3"/>
  <c r="P138" i="3"/>
  <c r="P134" i="3"/>
  <c r="C38" i="3"/>
  <c r="C39" i="3"/>
  <c r="C41" i="3"/>
  <c r="B5" i="3"/>
  <c r="B4" i="3"/>
  <c r="J15" i="2"/>
  <c r="J16" i="2"/>
  <c r="J17" i="2"/>
  <c r="J18" i="2"/>
  <c r="I15" i="2"/>
  <c r="I16" i="2"/>
  <c r="I17" i="2"/>
  <c r="I18" i="2"/>
  <c r="H15" i="2"/>
  <c r="H16" i="2"/>
  <c r="H17" i="2"/>
  <c r="H18" i="2"/>
  <c r="G15" i="2"/>
  <c r="G16" i="2"/>
  <c r="G17" i="2"/>
  <c r="G18" i="2"/>
  <c r="F15" i="2"/>
  <c r="F16" i="2"/>
  <c r="F17" i="2"/>
  <c r="F18" i="2"/>
  <c r="E15" i="2"/>
  <c r="E16" i="2"/>
  <c r="E17" i="2"/>
  <c r="E18" i="2"/>
  <c r="D15" i="2"/>
  <c r="D16" i="2"/>
  <c r="D17" i="2"/>
  <c r="D18" i="2"/>
  <c r="C15" i="2"/>
  <c r="C16" i="2"/>
  <c r="C17" i="2"/>
  <c r="C18" i="2"/>
  <c r="C14" i="2"/>
  <c r="D14" i="2"/>
  <c r="E14" i="2"/>
  <c r="F14" i="2"/>
  <c r="G14" i="2"/>
  <c r="H14" i="2"/>
  <c r="I14" i="2"/>
  <c r="J14" i="2"/>
  <c r="B6" i="2"/>
  <c r="B18" i="2" s="1"/>
  <c r="B5" i="2"/>
  <c r="B17" i="2" s="1"/>
  <c r="B4" i="2"/>
  <c r="B16" i="2" s="1"/>
  <c r="B3" i="2"/>
  <c r="B15" i="2" s="1"/>
  <c r="B2" i="2"/>
  <c r="B14" i="2" s="1"/>
  <c r="B92" i="3" l="1"/>
  <c r="B38" i="3"/>
  <c r="N38" i="3"/>
  <c r="N40" i="3"/>
  <c r="B39" i="3"/>
  <c r="N39" i="3"/>
  <c r="B41" i="3"/>
  <c r="N41" i="3"/>
  <c r="B91" i="3"/>
  <c r="B90" i="3"/>
  <c r="B88" i="3"/>
  <c r="B89" i="3"/>
  <c r="B40" i="3"/>
  <c r="D136" i="3"/>
  <c r="E136" i="3"/>
  <c r="F136" i="3"/>
  <c r="G136" i="3"/>
  <c r="H136" i="3"/>
  <c r="I136" i="3"/>
  <c r="J134" i="3"/>
  <c r="I134" i="3"/>
  <c r="D134" i="3"/>
  <c r="G134" i="3"/>
  <c r="H134" i="3"/>
  <c r="C136" i="3"/>
  <c r="E134" i="3"/>
  <c r="I133" i="3"/>
  <c r="J133" i="3"/>
  <c r="D133" i="3"/>
  <c r="E133" i="3"/>
  <c r="J136" i="3"/>
  <c r="C133" i="3"/>
  <c r="C134" i="3"/>
  <c r="G133" i="3"/>
  <c r="H133" i="3"/>
  <c r="B136" i="3"/>
  <c r="A2" i="1"/>
  <c r="A6" i="1"/>
  <c r="A5" i="1"/>
  <c r="A34" i="1"/>
  <c r="A35" i="1"/>
  <c r="A28" i="1"/>
  <c r="A29" i="1"/>
  <c r="A30" i="1"/>
  <c r="A31" i="1"/>
  <c r="A32" i="1"/>
  <c r="A33" i="1"/>
  <c r="A23" i="1"/>
  <c r="A24" i="1"/>
  <c r="A25" i="1"/>
  <c r="A26" i="1"/>
  <c r="A27" i="1"/>
  <c r="A18" i="1"/>
  <c r="A19" i="1"/>
  <c r="A20" i="1"/>
  <c r="A21" i="1"/>
  <c r="A22" i="1"/>
  <c r="A13" i="1"/>
  <c r="A14" i="1"/>
  <c r="A15" i="1"/>
  <c r="A16" i="1"/>
  <c r="A17" i="1"/>
  <c r="A7" i="1"/>
  <c r="A8" i="1"/>
  <c r="A9" i="1"/>
  <c r="A10" i="1"/>
  <c r="A11" i="1"/>
  <c r="A12" i="1"/>
  <c r="A3" i="1"/>
  <c r="A4" i="1"/>
  <c r="N132" i="3" l="1"/>
  <c r="B133" i="3"/>
  <c r="B134" i="3"/>
  <c r="B132" i="3"/>
  <c r="B135" i="3"/>
</calcChain>
</file>

<file path=xl/sharedStrings.xml><?xml version="1.0" encoding="utf-8"?>
<sst xmlns="http://schemas.openxmlformats.org/spreadsheetml/2006/main" count="173" uniqueCount="44">
  <si>
    <t>Итого</t>
  </si>
  <si>
    <t>Всего</t>
  </si>
  <si>
    <t>Край</t>
  </si>
  <si>
    <t>Фед</t>
  </si>
  <si>
    <t>Мест</t>
  </si>
  <si>
    <t>Внеб</t>
  </si>
  <si>
    <t xml:space="preserve"> </t>
  </si>
  <si>
    <t>Луч</t>
  </si>
  <si>
    <t>Мемориал</t>
  </si>
  <si>
    <t>ИТОГО</t>
  </si>
  <si>
    <t>Луч 1.1</t>
  </si>
  <si>
    <t>Конкурс 2014 1.2</t>
  </si>
  <si>
    <t>Лучший тос 1.3</t>
  </si>
  <si>
    <t>мероприятие 2.1</t>
  </si>
  <si>
    <t>мероприятие 2.2</t>
  </si>
  <si>
    <t>мероприятие 2.3</t>
  </si>
  <si>
    <t>мероприятие 2</t>
  </si>
  <si>
    <t>мероприятие 2.5</t>
  </si>
  <si>
    <t>мероприятие 2.4</t>
  </si>
  <si>
    <t>МЕРОПРИЯТИЕ 3</t>
  </si>
  <si>
    <t>МЕРОПРИЯТИЕ 4</t>
  </si>
  <si>
    <t>ИТОГО по программе</t>
  </si>
  <si>
    <t>Контроль</t>
  </si>
  <si>
    <t>мероприятие 4.1</t>
  </si>
  <si>
    <t>мероприятие 4.2</t>
  </si>
  <si>
    <t>Мемориал 1.4</t>
  </si>
  <si>
    <t>мероприятие 4.1.7</t>
  </si>
  <si>
    <t>мероприятие 4.1.8</t>
  </si>
  <si>
    <t>мероприятие 4.1.13</t>
  </si>
  <si>
    <t>ИТОГО МЕРОПРИЯТИЕ 1</t>
  </si>
  <si>
    <t>«Комплексное благоустройство территории Кавказского сельского поселения»</t>
  </si>
  <si>
    <t>Местный бюджет</t>
  </si>
  <si>
    <t>Краевой бюджет</t>
  </si>
  <si>
    <t>Федеральный бюджет</t>
  </si>
  <si>
    <t>Внебюджетные источники</t>
  </si>
  <si>
    <t>ВСЕГО ПО ПРОГРАММЕ</t>
  </si>
  <si>
    <t>Основное мероприятие
 № 1
 Обеспечение деятельности (оказания услуг) муниципальным учреждением по благоустройству и озеленению станицы Кавказской</t>
  </si>
  <si>
    <t>МЕРОПРИЯТИЕ 1,1</t>
  </si>
  <si>
    <t>Основное мероприятие №4 Другие мероприятия по благоустройству поселения</t>
  </si>
  <si>
    <t>Основное мероприятие №3 Организация и содержание мест захоронения</t>
  </si>
  <si>
    <t>Основное мероприятие №2 Уличное освещение Кавказского сельского поселения</t>
  </si>
  <si>
    <t>мероприятие 2.6</t>
  </si>
  <si>
    <t>мероприятие 6</t>
  </si>
  <si>
    <t xml:space="preserve">Основное мероприятие №6 Предоставление субсидий на иные цели  МБУ "Учреждение Благоустройства "ЛУЧ"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</si>
</sst>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0" fillId="0" borderId="3" xfId="0" applyBorder="1"/>
    <xf numFmtId="0" fontId="2" fillId="0" borderId="3" xfId="0" applyFont="1" applyBorder="1"/>
    <xf numFmtId="164" fontId="3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164" fontId="0" fillId="0" borderId="0" xfId="0" applyNumberFormat="1"/>
    <xf numFmtId="164" fontId="4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0" fillId="0" borderId="5" xfId="0" applyFill="1" applyBorder="1"/>
    <xf numFmtId="0" fontId="2" fillId="0" borderId="5" xfId="0" applyFont="1" applyFill="1" applyBorder="1"/>
    <xf numFmtId="0" fontId="8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Font="1" applyFill="1" applyBorder="1"/>
    <xf numFmtId="0" fontId="0" fillId="0" borderId="0" xfId="0" applyFont="1" applyFill="1" applyBorder="1"/>
    <xf numFmtId="164" fontId="6" fillId="0" borderId="0" xfId="0" applyNumberFormat="1" applyFont="1" applyBorder="1"/>
    <xf numFmtId="0" fontId="0" fillId="0" borderId="10" xfId="0" applyFont="1" applyFill="1" applyBorder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164" fontId="15" fillId="2" borderId="17" xfId="0" applyNumberFormat="1" applyFont="1" applyFill="1" applyBorder="1" applyAlignment="1">
      <alignment horizontal="center" vertical="center" wrapText="1"/>
    </xf>
    <xf numFmtId="164" fontId="11" fillId="2" borderId="17" xfId="0" applyNumberFormat="1" applyFont="1" applyFill="1" applyBorder="1" applyAlignment="1">
      <alignment horizontal="center" vertical="center" wrapText="1"/>
    </xf>
    <xf numFmtId="164" fontId="15" fillId="4" borderId="19" xfId="0" applyNumberFormat="1" applyFont="1" applyFill="1" applyBorder="1" applyAlignment="1">
      <alignment horizontal="center" vertical="center" wrapText="1"/>
    </xf>
    <xf numFmtId="164" fontId="11" fillId="4" borderId="19" xfId="0" applyNumberFormat="1" applyFont="1" applyFill="1" applyBorder="1" applyAlignment="1">
      <alignment horizontal="center" vertical="center" wrapText="1"/>
    </xf>
    <xf numFmtId="164" fontId="15" fillId="5" borderId="19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164" fontId="14" fillId="3" borderId="0" xfId="0" applyNumberFormat="1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164" fontId="14" fillId="6" borderId="30" xfId="0" applyNumberFormat="1" applyFont="1" applyFill="1" applyBorder="1" applyAlignment="1">
      <alignment horizontal="center" vertical="center" wrapText="1"/>
    </xf>
    <xf numFmtId="164" fontId="14" fillId="3" borderId="34" xfId="0" applyNumberFormat="1" applyFont="1" applyFill="1" applyBorder="1" applyAlignment="1">
      <alignment horizontal="center" vertical="center" wrapText="1"/>
    </xf>
    <xf numFmtId="164" fontId="14" fillId="3" borderId="3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/>
    <xf numFmtId="0" fontId="9" fillId="0" borderId="11" xfId="0" applyFont="1" applyFill="1" applyBorder="1"/>
    <xf numFmtId="164" fontId="11" fillId="2" borderId="42" xfId="0" applyNumberFormat="1" applyFont="1" applyFill="1" applyBorder="1" applyAlignment="1">
      <alignment horizontal="center" vertical="center" wrapText="1"/>
    </xf>
    <xf numFmtId="164" fontId="11" fillId="4" borderId="40" xfId="0" applyNumberFormat="1" applyFont="1" applyFill="1" applyBorder="1" applyAlignment="1">
      <alignment horizontal="center" vertical="center" wrapText="1"/>
    </xf>
    <xf numFmtId="164" fontId="15" fillId="5" borderId="40" xfId="0" applyNumberFormat="1" applyFont="1" applyFill="1" applyBorder="1" applyAlignment="1">
      <alignment horizontal="center" vertical="center" wrapText="1"/>
    </xf>
    <xf numFmtId="164" fontId="14" fillId="6" borderId="44" xfId="0" applyNumberFormat="1" applyFont="1" applyFill="1" applyBorder="1" applyAlignment="1">
      <alignment horizontal="center" vertical="center" wrapText="1"/>
    </xf>
    <xf numFmtId="164" fontId="11" fillId="3" borderId="17" xfId="0" applyNumberFormat="1" applyFont="1" applyFill="1" applyBorder="1" applyAlignment="1">
      <alignment horizontal="center" vertical="center" wrapText="1"/>
    </xf>
    <xf numFmtId="164" fontId="15" fillId="3" borderId="17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3" fillId="0" borderId="39" xfId="0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2" fillId="0" borderId="12" xfId="0" applyFont="1" applyBorder="1" applyAlignment="1">
      <alignment vertical="center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2" fillId="7" borderId="10" xfId="0" applyFont="1" applyFill="1" applyBorder="1" applyAlignment="1">
      <alignment vertical="center"/>
    </xf>
    <xf numFmtId="164" fontId="4" fillId="7" borderId="3" xfId="0" applyNumberFormat="1" applyFont="1" applyFill="1" applyBorder="1" applyAlignment="1">
      <alignment horizontal="center" vertical="center"/>
    </xf>
    <xf numFmtId="164" fontId="2" fillId="7" borderId="3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vertical="center"/>
    </xf>
    <xf numFmtId="164" fontId="2" fillId="7" borderId="1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16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4" fontId="1" fillId="0" borderId="1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4" fillId="0" borderId="13" xfId="0" applyNumberFormat="1" applyFont="1" applyFill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64" fontId="16" fillId="0" borderId="3" xfId="0" applyNumberFormat="1" applyFont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164" fontId="2" fillId="8" borderId="10" xfId="0" applyNumberFormat="1" applyFont="1" applyFill="1" applyBorder="1" applyAlignment="1">
      <alignment vertical="center"/>
    </xf>
    <xf numFmtId="164" fontId="4" fillId="8" borderId="3" xfId="0" applyNumberFormat="1" applyFont="1" applyFill="1" applyBorder="1" applyAlignment="1">
      <alignment vertical="center"/>
    </xf>
    <xf numFmtId="164" fontId="1" fillId="8" borderId="3" xfId="0" applyNumberFormat="1" applyFont="1" applyFill="1" applyBorder="1" applyAlignment="1">
      <alignment horizontal="center" vertical="center" wrapText="1"/>
    </xf>
    <xf numFmtId="164" fontId="2" fillId="8" borderId="12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horizontal="center" vertical="center" wrapText="1"/>
    </xf>
    <xf numFmtId="164" fontId="2" fillId="8" borderId="11" xfId="0" applyNumberFormat="1" applyFont="1" applyFill="1" applyBorder="1" applyAlignment="1">
      <alignment horizontal="center" vertical="center" wrapText="1"/>
    </xf>
    <xf numFmtId="164" fontId="1" fillId="8" borderId="13" xfId="0" applyNumberFormat="1" applyFont="1" applyFill="1" applyBorder="1" applyAlignment="1">
      <alignment horizontal="center" vertical="center" wrapText="1"/>
    </xf>
    <xf numFmtId="164" fontId="2" fillId="8" borderId="13" xfId="0" applyNumberFormat="1" applyFont="1" applyFill="1" applyBorder="1" applyAlignment="1">
      <alignment horizontal="center" vertical="center" wrapText="1"/>
    </xf>
    <xf numFmtId="164" fontId="2" fillId="9" borderId="10" xfId="0" applyNumberFormat="1" applyFont="1" applyFill="1" applyBorder="1" applyAlignment="1">
      <alignment vertical="center"/>
    </xf>
    <xf numFmtId="164" fontId="3" fillId="9" borderId="3" xfId="0" applyNumberFormat="1" applyFont="1" applyFill="1" applyBorder="1" applyAlignment="1">
      <alignment horizontal="center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164" fontId="2" fillId="9" borderId="3" xfId="0" applyNumberFormat="1" applyFont="1" applyFill="1" applyBorder="1" applyAlignment="1">
      <alignment horizontal="center" vertical="center" wrapText="1"/>
    </xf>
    <xf numFmtId="164" fontId="2" fillId="9" borderId="11" xfId="0" applyNumberFormat="1" applyFont="1" applyFill="1" applyBorder="1" applyAlignment="1">
      <alignment horizontal="center" vertical="center" wrapText="1"/>
    </xf>
    <xf numFmtId="164" fontId="2" fillId="9" borderId="12" xfId="0" applyNumberFormat="1" applyFont="1" applyFill="1" applyBorder="1" applyAlignment="1">
      <alignment vertical="center"/>
    </xf>
    <xf numFmtId="164" fontId="2" fillId="9" borderId="13" xfId="0" applyNumberFormat="1" applyFont="1" applyFill="1" applyBorder="1" applyAlignment="1">
      <alignment horizontal="center" vertical="center" wrapText="1"/>
    </xf>
    <xf numFmtId="164" fontId="2" fillId="9" borderId="14" xfId="0" applyNumberFormat="1" applyFont="1" applyFill="1" applyBorder="1" applyAlignment="1">
      <alignment horizontal="center" vertical="center" wrapText="1"/>
    </xf>
    <xf numFmtId="164" fontId="2" fillId="10" borderId="10" xfId="0" applyNumberFormat="1" applyFont="1" applyFill="1" applyBorder="1" applyAlignment="1">
      <alignment vertical="center"/>
    </xf>
    <xf numFmtId="164" fontId="4" fillId="10" borderId="3" xfId="0" applyNumberFormat="1" applyFont="1" applyFill="1" applyBorder="1" applyAlignment="1">
      <alignment vertical="center"/>
    </xf>
    <xf numFmtId="164" fontId="1" fillId="10" borderId="3" xfId="0" applyNumberFormat="1" applyFont="1" applyFill="1" applyBorder="1" applyAlignment="1">
      <alignment horizontal="center" vertical="center" wrapText="1"/>
    </xf>
    <xf numFmtId="164" fontId="2" fillId="10" borderId="12" xfId="0" applyNumberFormat="1" applyFont="1" applyFill="1" applyBorder="1" applyAlignment="1">
      <alignment vertical="center"/>
    </xf>
    <xf numFmtId="164" fontId="1" fillId="10" borderId="13" xfId="0" applyNumberFormat="1" applyFont="1" applyFill="1" applyBorder="1" applyAlignment="1">
      <alignment horizontal="center" vertical="center" wrapText="1"/>
    </xf>
    <xf numFmtId="164" fontId="1" fillId="10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6" fillId="3" borderId="3" xfId="0" applyNumberFormat="1" applyFont="1" applyFill="1" applyBorder="1" applyAlignment="1">
      <alignment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16" fillId="3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/>
    </xf>
    <xf numFmtId="164" fontId="3" fillId="9" borderId="1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vertical="center"/>
    </xf>
    <xf numFmtId="0" fontId="10" fillId="0" borderId="15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45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10" borderId="7" xfId="0" applyNumberFormat="1" applyFont="1" applyFill="1" applyBorder="1" applyAlignment="1">
      <alignment horizontal="center" vertical="center"/>
    </xf>
    <xf numFmtId="164" fontId="10" fillId="10" borderId="8" xfId="0" applyNumberFormat="1" applyFont="1" applyFill="1" applyBorder="1" applyAlignment="1">
      <alignment horizontal="center" vertical="center"/>
    </xf>
    <xf numFmtId="164" fontId="10" fillId="10" borderId="9" xfId="0" applyNumberFormat="1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/>
    </xf>
    <xf numFmtId="164" fontId="10" fillId="9" borderId="7" xfId="0" applyNumberFormat="1" applyFont="1" applyFill="1" applyBorder="1" applyAlignment="1">
      <alignment horizontal="center" vertical="center"/>
    </xf>
    <xf numFmtId="164" fontId="10" fillId="9" borderId="8" xfId="0" applyNumberFormat="1" applyFont="1" applyFill="1" applyBorder="1" applyAlignment="1">
      <alignment horizontal="center" vertical="center"/>
    </xf>
    <xf numFmtId="164" fontId="10" fillId="9" borderId="9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1" fillId="0" borderId="41" xfId="0" applyFont="1" applyBorder="1" applyAlignment="1">
      <alignment vertical="center" wrapText="1"/>
    </xf>
    <xf numFmtId="0" fontId="11" fillId="0" borderId="43" xfId="0" applyFont="1" applyBorder="1" applyAlignment="1">
      <alignment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164" fontId="11" fillId="3" borderId="27" xfId="0" applyNumberFormat="1" applyFont="1" applyFill="1" applyBorder="1" applyAlignment="1">
      <alignment horizontal="center" vertical="center" wrapText="1"/>
    </xf>
    <xf numFmtId="164" fontId="11" fillId="3" borderId="28" xfId="0" applyNumberFormat="1" applyFont="1" applyFill="1" applyBorder="1" applyAlignment="1">
      <alignment horizontal="center" vertical="center" wrapText="1"/>
    </xf>
    <xf numFmtId="164" fontId="11" fillId="3" borderId="18" xfId="0" applyNumberFormat="1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164" fontId="15" fillId="3" borderId="27" xfId="0" applyNumberFormat="1" applyFont="1" applyFill="1" applyBorder="1" applyAlignment="1">
      <alignment horizontal="center" vertical="center" wrapText="1"/>
    </xf>
    <xf numFmtId="164" fontId="15" fillId="3" borderId="28" xfId="0" applyNumberFormat="1" applyFont="1" applyFill="1" applyBorder="1" applyAlignment="1">
      <alignment horizontal="center" vertical="center" wrapText="1"/>
    </xf>
    <xf numFmtId="164" fontId="15" fillId="3" borderId="18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17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0" fillId="0" borderId="0" xfId="0" applyNumberFormat="1" applyFont="1" applyAlignment="1">
      <alignment vertical="center"/>
    </xf>
    <xf numFmtId="164" fontId="7" fillId="0" borderId="27" xfId="0" applyNumberFormat="1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sqref="A1:I6"/>
    </sheetView>
  </sheetViews>
  <sheetFormatPr defaultRowHeight="15" x14ac:dyDescent="0.25"/>
  <sheetData>
    <row r="1" spans="1:9" x14ac:dyDescent="0.25">
      <c r="B1">
        <v>2015</v>
      </c>
      <c r="C1">
        <v>16</v>
      </c>
      <c r="D1">
        <v>17</v>
      </c>
      <c r="E1">
        <v>18</v>
      </c>
      <c r="F1">
        <v>19</v>
      </c>
      <c r="G1">
        <v>20</v>
      </c>
      <c r="H1">
        <v>21</v>
      </c>
      <c r="I1">
        <v>22</v>
      </c>
    </row>
    <row r="2" spans="1:9" ht="15.75" x14ac:dyDescent="0.25">
      <c r="A2" s="6">
        <f>SUM(B2:I2)</f>
        <v>70404.3</v>
      </c>
      <c r="B2" s="4">
        <v>7672.5</v>
      </c>
      <c r="C2" s="4">
        <v>7491.4</v>
      </c>
      <c r="D2" s="4">
        <v>6695</v>
      </c>
      <c r="E2" s="5">
        <v>7154.6</v>
      </c>
      <c r="F2" s="5">
        <v>9815.4</v>
      </c>
      <c r="G2" s="5">
        <v>10571.8</v>
      </c>
      <c r="H2" s="10">
        <v>10501.8</v>
      </c>
      <c r="I2" s="10">
        <v>10501.8</v>
      </c>
    </row>
    <row r="3" spans="1:9" ht="15.75" x14ac:dyDescent="0.25">
      <c r="A3" s="6">
        <f t="shared" ref="A3:A35" si="0">SUM(B3:G3)</f>
        <v>622.6</v>
      </c>
      <c r="B3" s="5">
        <v>410.1</v>
      </c>
      <c r="C3" s="5">
        <v>0</v>
      </c>
      <c r="D3" s="5">
        <v>0</v>
      </c>
      <c r="E3" s="5">
        <v>212.5</v>
      </c>
      <c r="F3" s="5">
        <v>0</v>
      </c>
      <c r="G3" s="5">
        <v>0</v>
      </c>
      <c r="H3" s="11"/>
      <c r="I3" s="11"/>
    </row>
    <row r="4" spans="1:9" ht="15.75" x14ac:dyDescent="0.25">
      <c r="A4" s="6">
        <f t="shared" si="0"/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11"/>
      <c r="I4" s="11"/>
    </row>
    <row r="5" spans="1:9" ht="15.75" x14ac:dyDescent="0.25">
      <c r="A5" s="6">
        <f>SUM(B5:I5)</f>
        <v>69338.3</v>
      </c>
      <c r="B5" s="5">
        <v>7260.4</v>
      </c>
      <c r="C5" s="5">
        <v>7480</v>
      </c>
      <c r="D5" s="5">
        <v>6665</v>
      </c>
      <c r="E5" s="5">
        <v>6802.1</v>
      </c>
      <c r="F5" s="5">
        <v>9715.4</v>
      </c>
      <c r="G5" s="5">
        <v>10471.799999999999</v>
      </c>
      <c r="H5" s="10">
        <v>10471.799999999999</v>
      </c>
      <c r="I5" s="10">
        <v>10471.799999999999</v>
      </c>
    </row>
    <row r="6" spans="1:9" ht="15.75" x14ac:dyDescent="0.25">
      <c r="A6" s="6">
        <f>SUM(B6:I6)</f>
        <v>443.4</v>
      </c>
      <c r="B6" s="5">
        <v>2</v>
      </c>
      <c r="C6" s="5">
        <v>11.4</v>
      </c>
      <c r="D6" s="5">
        <v>30</v>
      </c>
      <c r="E6" s="5">
        <v>140</v>
      </c>
      <c r="F6" s="5">
        <v>100</v>
      </c>
      <c r="G6" s="5">
        <v>100</v>
      </c>
      <c r="H6" s="10">
        <v>30</v>
      </c>
      <c r="I6" s="10">
        <v>30</v>
      </c>
    </row>
    <row r="7" spans="1:9" ht="16.5" thickBot="1" x14ac:dyDescent="0.3">
      <c r="A7" s="6">
        <f t="shared" si="0"/>
        <v>0</v>
      </c>
    </row>
    <row r="8" spans="1:9" ht="16.5" thickBot="1" x14ac:dyDescent="0.3">
      <c r="A8" s="6">
        <f t="shared" si="0"/>
        <v>12668.800000000001</v>
      </c>
      <c r="B8" s="1">
        <v>1805</v>
      </c>
      <c r="C8" s="1">
        <v>1700</v>
      </c>
      <c r="D8" s="1">
        <v>1750</v>
      </c>
      <c r="E8" s="1">
        <v>1442.2</v>
      </c>
      <c r="F8" s="1">
        <v>1900</v>
      </c>
      <c r="G8" s="2">
        <v>4071.6</v>
      </c>
    </row>
    <row r="9" spans="1:9" ht="16.5" thickBot="1" x14ac:dyDescent="0.3">
      <c r="A9" s="6">
        <f t="shared" si="0"/>
        <v>0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</row>
    <row r="10" spans="1:9" ht="16.5" thickBot="1" x14ac:dyDescent="0.3">
      <c r="A10" s="6">
        <f t="shared" si="0"/>
        <v>0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</row>
    <row r="11" spans="1:9" ht="16.5" thickBot="1" x14ac:dyDescent="0.3">
      <c r="A11" s="6">
        <f t="shared" si="0"/>
        <v>12668.800000000001</v>
      </c>
      <c r="B11" s="3">
        <v>1805</v>
      </c>
      <c r="C11" s="3">
        <v>1700</v>
      </c>
      <c r="D11" s="3">
        <v>1750</v>
      </c>
      <c r="E11" s="7">
        <v>1442.2</v>
      </c>
      <c r="F11" s="7">
        <v>1900</v>
      </c>
      <c r="G11" s="3">
        <v>4071.6</v>
      </c>
    </row>
    <row r="12" spans="1:9" ht="16.5" thickBot="1" x14ac:dyDescent="0.3">
      <c r="A12" s="6">
        <f t="shared" si="0"/>
        <v>0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</row>
    <row r="13" spans="1:9" ht="16.5" thickBot="1" x14ac:dyDescent="0.3">
      <c r="A13" s="6">
        <f t="shared" si="0"/>
        <v>0</v>
      </c>
    </row>
    <row r="14" spans="1:9" ht="16.5" thickBot="1" x14ac:dyDescent="0.3">
      <c r="A14" s="6">
        <f t="shared" si="0"/>
        <v>7624.2</v>
      </c>
      <c r="B14" s="1">
        <v>1150</v>
      </c>
      <c r="C14" s="1">
        <v>1150</v>
      </c>
      <c r="D14" s="1">
        <v>1150</v>
      </c>
      <c r="E14" s="1">
        <v>974.2</v>
      </c>
      <c r="F14" s="1">
        <v>1100</v>
      </c>
      <c r="G14" s="1">
        <v>2100</v>
      </c>
    </row>
    <row r="15" spans="1:9" ht="16.5" thickBot="1" x14ac:dyDescent="0.3">
      <c r="A15" s="6">
        <f t="shared" si="0"/>
        <v>0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</row>
    <row r="16" spans="1:9" ht="16.5" thickBot="1" x14ac:dyDescent="0.3">
      <c r="A16" s="6">
        <f t="shared" si="0"/>
        <v>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</row>
    <row r="17" spans="1:7" ht="16.5" thickBot="1" x14ac:dyDescent="0.3">
      <c r="A17" s="6">
        <f t="shared" si="0"/>
        <v>7624.2</v>
      </c>
      <c r="B17" s="7">
        <v>1150</v>
      </c>
      <c r="C17" s="7">
        <v>1150</v>
      </c>
      <c r="D17" s="7">
        <v>1150</v>
      </c>
      <c r="E17" s="7">
        <v>974.2</v>
      </c>
      <c r="F17" s="7">
        <v>1100</v>
      </c>
      <c r="G17" s="7">
        <v>2100</v>
      </c>
    </row>
    <row r="18" spans="1:7" ht="16.5" thickBot="1" x14ac:dyDescent="0.3">
      <c r="A18" s="6">
        <f t="shared" si="0"/>
        <v>0</v>
      </c>
    </row>
    <row r="19" spans="1:7" ht="16.5" thickBot="1" x14ac:dyDescent="0.3">
      <c r="A19" s="6">
        <f t="shared" si="0"/>
        <v>775.8</v>
      </c>
      <c r="B19" s="1">
        <v>205</v>
      </c>
      <c r="C19" s="1">
        <v>50</v>
      </c>
      <c r="D19" s="1">
        <v>50</v>
      </c>
      <c r="E19" s="1">
        <v>20.8</v>
      </c>
      <c r="F19" s="1">
        <v>50</v>
      </c>
      <c r="G19" s="1">
        <v>400</v>
      </c>
    </row>
    <row r="20" spans="1:7" ht="16.5" thickBot="1" x14ac:dyDescent="0.3">
      <c r="A20" s="6">
        <f t="shared" si="0"/>
        <v>0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</row>
    <row r="21" spans="1:7" ht="16.5" thickBot="1" x14ac:dyDescent="0.3">
      <c r="A21" s="6">
        <f t="shared" si="0"/>
        <v>0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</row>
    <row r="22" spans="1:7" ht="16.5" thickBot="1" x14ac:dyDescent="0.3">
      <c r="A22" s="6">
        <f t="shared" si="0"/>
        <v>775.8</v>
      </c>
      <c r="B22" s="3">
        <v>205</v>
      </c>
      <c r="C22" s="3">
        <v>50</v>
      </c>
      <c r="D22" s="3">
        <v>50</v>
      </c>
      <c r="E22" s="7">
        <v>20.8</v>
      </c>
      <c r="F22" s="7">
        <v>50</v>
      </c>
      <c r="G22" s="7">
        <v>400</v>
      </c>
    </row>
    <row r="23" spans="1:7" ht="16.5" thickBot="1" x14ac:dyDescent="0.3">
      <c r="A23" s="6">
        <f t="shared" si="0"/>
        <v>0</v>
      </c>
    </row>
    <row r="24" spans="1:7" ht="16.5" thickBot="1" x14ac:dyDescent="0.3">
      <c r="A24" s="6">
        <f t="shared" si="0"/>
        <v>3632.1</v>
      </c>
      <c r="B24" s="1">
        <v>413.3</v>
      </c>
      <c r="C24" s="1">
        <v>500</v>
      </c>
      <c r="D24" s="1">
        <v>550</v>
      </c>
      <c r="E24" s="7">
        <v>447.2</v>
      </c>
      <c r="F24" s="7">
        <v>450</v>
      </c>
      <c r="G24" s="7">
        <v>1271.5999999999999</v>
      </c>
    </row>
    <row r="25" spans="1:7" ht="16.5" thickBot="1" x14ac:dyDescent="0.3">
      <c r="A25" s="6">
        <f t="shared" si="0"/>
        <v>0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ht="16.5" thickBot="1" x14ac:dyDescent="0.3">
      <c r="A26" s="6">
        <f t="shared" si="0"/>
        <v>0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</row>
    <row r="27" spans="1:7" ht="16.5" thickBot="1" x14ac:dyDescent="0.3">
      <c r="A27" s="6">
        <f t="shared" si="0"/>
        <v>3632.1</v>
      </c>
      <c r="B27" s="7">
        <v>413.3</v>
      </c>
      <c r="C27" s="7">
        <v>500</v>
      </c>
      <c r="D27" s="7">
        <v>550</v>
      </c>
      <c r="E27" s="7">
        <v>447.2</v>
      </c>
      <c r="F27" s="7">
        <v>450</v>
      </c>
      <c r="G27" s="7">
        <v>1271.5999999999999</v>
      </c>
    </row>
    <row r="28" spans="1:7" ht="15.75" x14ac:dyDescent="0.25">
      <c r="A28" s="8">
        <f t="shared" si="0"/>
        <v>0</v>
      </c>
    </row>
    <row r="29" spans="1:7" ht="15.75" x14ac:dyDescent="0.25">
      <c r="A29" s="6">
        <f t="shared" si="0"/>
        <v>64110.5</v>
      </c>
      <c r="B29" s="6">
        <v>10359.700000000001</v>
      </c>
      <c r="C29" s="6">
        <v>9350.4</v>
      </c>
      <c r="D29" s="6">
        <v>8479.2999999999993</v>
      </c>
      <c r="E29" s="9">
        <v>8846.7999999999993</v>
      </c>
      <c r="F29" s="9">
        <v>12394.5</v>
      </c>
      <c r="G29" s="9">
        <v>14679.8</v>
      </c>
    </row>
    <row r="30" spans="1:7" ht="15.75" x14ac:dyDescent="0.25">
      <c r="A30" s="6">
        <f t="shared" si="0"/>
        <v>622.6</v>
      </c>
      <c r="B30" s="4">
        <v>410.1</v>
      </c>
      <c r="C30" s="4">
        <v>0</v>
      </c>
      <c r="D30" s="4">
        <v>0</v>
      </c>
      <c r="E30" s="5">
        <v>212.5</v>
      </c>
      <c r="F30" s="5">
        <v>0</v>
      </c>
      <c r="G30" s="5">
        <v>0</v>
      </c>
    </row>
    <row r="31" spans="1:7" ht="15.75" x14ac:dyDescent="0.25">
      <c r="A31" s="6">
        <f t="shared" si="0"/>
        <v>0</v>
      </c>
      <c r="B31" s="4">
        <v>0</v>
      </c>
      <c r="C31" s="4">
        <v>0</v>
      </c>
      <c r="D31" s="4">
        <v>0</v>
      </c>
      <c r="E31" s="5">
        <v>0</v>
      </c>
      <c r="F31" s="5">
        <v>0</v>
      </c>
      <c r="G31" s="5">
        <v>0</v>
      </c>
    </row>
    <row r="32" spans="1:7" ht="15.75" x14ac:dyDescent="0.25">
      <c r="A32" s="6">
        <f t="shared" si="0"/>
        <v>63104.5</v>
      </c>
      <c r="B32" s="4">
        <v>9947.6</v>
      </c>
      <c r="C32" s="4">
        <v>9339</v>
      </c>
      <c r="D32" s="4">
        <v>8449.2999999999993</v>
      </c>
      <c r="E32" s="5">
        <v>8494.2999999999993</v>
      </c>
      <c r="F32" s="5">
        <v>12294.5</v>
      </c>
      <c r="G32" s="5">
        <v>14579.8</v>
      </c>
    </row>
    <row r="33" spans="1:7" ht="15.75" x14ac:dyDescent="0.25">
      <c r="A33" s="6">
        <f t="shared" si="0"/>
        <v>383.4</v>
      </c>
      <c r="B33" s="5">
        <v>2</v>
      </c>
      <c r="C33" s="5">
        <v>11.4</v>
      </c>
      <c r="D33" s="5">
        <v>30</v>
      </c>
      <c r="E33" s="5">
        <v>140</v>
      </c>
      <c r="F33" s="5">
        <v>100</v>
      </c>
      <c r="G33" s="5">
        <v>100</v>
      </c>
    </row>
    <row r="34" spans="1:7" ht="16.5" thickBot="1" x14ac:dyDescent="0.3">
      <c r="A34" s="6">
        <f t="shared" si="0"/>
        <v>0</v>
      </c>
    </row>
    <row r="35" spans="1:7" ht="16.5" thickBot="1" x14ac:dyDescent="0.3">
      <c r="A35" s="6">
        <f t="shared" si="0"/>
        <v>12668.800000000001</v>
      </c>
      <c r="B35" s="7">
        <v>1805</v>
      </c>
      <c r="C35" s="7">
        <v>1700</v>
      </c>
      <c r="D35" s="7">
        <v>1750</v>
      </c>
      <c r="E35" s="2">
        <v>1442.2</v>
      </c>
      <c r="F35" s="2">
        <v>1900</v>
      </c>
      <c r="G35" s="2">
        <v>4071.6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sqref="A1:J6"/>
    </sheetView>
  </sheetViews>
  <sheetFormatPr defaultRowHeight="15" x14ac:dyDescent="0.25"/>
  <sheetData>
    <row r="1" spans="1:11" x14ac:dyDescent="0.25">
      <c r="A1" t="s">
        <v>7</v>
      </c>
      <c r="B1" t="s">
        <v>0</v>
      </c>
      <c r="C1">
        <v>15</v>
      </c>
      <c r="D1">
        <v>16</v>
      </c>
      <c r="E1">
        <v>17</v>
      </c>
      <c r="F1">
        <v>18</v>
      </c>
      <c r="G1">
        <v>19</v>
      </c>
      <c r="H1">
        <v>20</v>
      </c>
      <c r="I1">
        <v>21</v>
      </c>
      <c r="J1">
        <v>22</v>
      </c>
    </row>
    <row r="2" spans="1:11" ht="15.75" x14ac:dyDescent="0.25">
      <c r="A2" s="11" t="s">
        <v>1</v>
      </c>
      <c r="B2" s="13">
        <f>SUM(C2:J2)</f>
        <v>70404.3</v>
      </c>
      <c r="C2" s="14">
        <v>7672.5</v>
      </c>
      <c r="D2" s="14">
        <v>7491.4</v>
      </c>
      <c r="E2" s="14">
        <v>6695</v>
      </c>
      <c r="F2" s="15">
        <v>7154.6</v>
      </c>
      <c r="G2" s="15">
        <v>9815.4</v>
      </c>
      <c r="H2" s="15">
        <v>10571.8</v>
      </c>
      <c r="I2" s="16">
        <v>10501.8</v>
      </c>
      <c r="J2" s="16">
        <v>10501.8</v>
      </c>
      <c r="K2" t="s">
        <v>6</v>
      </c>
    </row>
    <row r="3" spans="1:11" ht="15.75" x14ac:dyDescent="0.25">
      <c r="A3" s="11" t="s">
        <v>2</v>
      </c>
      <c r="B3" s="13">
        <f t="shared" ref="B3:B4" si="0">SUM(C3:H3)</f>
        <v>622.6</v>
      </c>
      <c r="C3" s="15">
        <v>410.1</v>
      </c>
      <c r="D3" s="15">
        <v>0</v>
      </c>
      <c r="E3" s="15">
        <v>0</v>
      </c>
      <c r="F3" s="15">
        <v>212.5</v>
      </c>
      <c r="G3" s="15">
        <v>0</v>
      </c>
      <c r="H3" s="15">
        <v>0</v>
      </c>
      <c r="I3" s="15">
        <v>0</v>
      </c>
      <c r="J3" s="15">
        <v>0</v>
      </c>
    </row>
    <row r="4" spans="1:11" ht="15.75" x14ac:dyDescent="0.25">
      <c r="A4" s="11" t="s">
        <v>3</v>
      </c>
      <c r="B4" s="13">
        <f t="shared" si="0"/>
        <v>0</v>
      </c>
      <c r="C4" s="15">
        <v>0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</row>
    <row r="5" spans="1:11" ht="15.75" x14ac:dyDescent="0.25">
      <c r="A5" s="11" t="s">
        <v>4</v>
      </c>
      <c r="B5" s="13">
        <f>SUM(C5:J5)</f>
        <v>69338.3</v>
      </c>
      <c r="C5" s="15">
        <v>7260.4</v>
      </c>
      <c r="D5" s="15">
        <v>7480</v>
      </c>
      <c r="E5" s="15">
        <v>6665</v>
      </c>
      <c r="F5" s="15">
        <v>6802.1</v>
      </c>
      <c r="G5" s="15">
        <v>9715.4</v>
      </c>
      <c r="H5" s="15">
        <v>10471.799999999999</v>
      </c>
      <c r="I5" s="16">
        <v>10471.799999999999</v>
      </c>
      <c r="J5" s="16">
        <v>10471.799999999999</v>
      </c>
    </row>
    <row r="6" spans="1:11" ht="15.75" x14ac:dyDescent="0.25">
      <c r="A6" s="11" t="s">
        <v>5</v>
      </c>
      <c r="B6" s="13">
        <f>SUM(C6:J6)</f>
        <v>443.4</v>
      </c>
      <c r="C6" s="15">
        <v>2</v>
      </c>
      <c r="D6" s="15">
        <v>11.4</v>
      </c>
      <c r="E6" s="15">
        <v>30</v>
      </c>
      <c r="F6" s="15">
        <v>140</v>
      </c>
      <c r="G6" s="15">
        <v>100</v>
      </c>
      <c r="H6" s="15">
        <v>100</v>
      </c>
      <c r="I6" s="16">
        <v>30</v>
      </c>
      <c r="J6" s="16">
        <v>30</v>
      </c>
    </row>
    <row r="7" spans="1:11" x14ac:dyDescent="0.25">
      <c r="A7" s="21" t="s">
        <v>8</v>
      </c>
      <c r="B7" s="17"/>
      <c r="C7" s="17"/>
      <c r="D7" s="17"/>
      <c r="E7" s="17"/>
      <c r="F7" s="17"/>
      <c r="G7" s="17"/>
      <c r="H7" s="17"/>
      <c r="I7" s="17"/>
      <c r="J7" s="17"/>
    </row>
    <row r="8" spans="1:11" ht="15.75" x14ac:dyDescent="0.25">
      <c r="A8" s="12" t="s">
        <v>1</v>
      </c>
      <c r="B8" s="18">
        <v>8689.2000000000007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8689.2000000000007</v>
      </c>
      <c r="J8" s="15">
        <v>0</v>
      </c>
    </row>
    <row r="9" spans="1:11" ht="15.75" x14ac:dyDescent="0.25">
      <c r="A9" s="12" t="s">
        <v>2</v>
      </c>
      <c r="B9" s="15">
        <v>2002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2002</v>
      </c>
      <c r="J9" s="15">
        <v>0</v>
      </c>
    </row>
    <row r="10" spans="1:11" ht="15.75" x14ac:dyDescent="0.25">
      <c r="A10" s="12" t="s">
        <v>3</v>
      </c>
      <c r="B10" s="15">
        <v>6339.6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6339.6</v>
      </c>
      <c r="J10" s="15">
        <v>0</v>
      </c>
    </row>
    <row r="11" spans="1:11" ht="15.75" x14ac:dyDescent="0.25">
      <c r="A11" s="12" t="s">
        <v>4</v>
      </c>
      <c r="B11" s="15">
        <v>347.6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347.6</v>
      </c>
      <c r="J11" s="15">
        <v>0</v>
      </c>
    </row>
    <row r="12" spans="1:11" ht="15.75" x14ac:dyDescent="0.25">
      <c r="A12" s="12" t="s">
        <v>5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</row>
    <row r="13" spans="1:11" ht="15.75" x14ac:dyDescent="0.25">
      <c r="A13" s="22" t="s">
        <v>9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1" ht="15.75" x14ac:dyDescent="0.25">
      <c r="A14" s="12" t="s">
        <v>1</v>
      </c>
      <c r="B14" s="19">
        <f>B2+B8</f>
        <v>79093.5</v>
      </c>
      <c r="C14" s="20">
        <f t="shared" ref="C14:J14" si="1">C2+C8</f>
        <v>7672.5</v>
      </c>
      <c r="D14" s="20">
        <f t="shared" si="1"/>
        <v>7491.4</v>
      </c>
      <c r="E14" s="20">
        <f t="shared" si="1"/>
        <v>6695</v>
      </c>
      <c r="F14" s="20">
        <f t="shared" si="1"/>
        <v>7154.6</v>
      </c>
      <c r="G14" s="20">
        <f t="shared" si="1"/>
        <v>9815.4</v>
      </c>
      <c r="H14" s="20">
        <f t="shared" si="1"/>
        <v>10571.8</v>
      </c>
      <c r="I14" s="20">
        <f t="shared" si="1"/>
        <v>19191</v>
      </c>
      <c r="J14" s="20">
        <f t="shared" si="1"/>
        <v>10501.8</v>
      </c>
    </row>
    <row r="15" spans="1:11" ht="15.75" x14ac:dyDescent="0.25">
      <c r="A15" s="12" t="s">
        <v>2</v>
      </c>
      <c r="B15" s="20">
        <f t="shared" ref="B15:J18" si="2">B3+B9</f>
        <v>2624.6</v>
      </c>
      <c r="C15" s="20">
        <f t="shared" si="2"/>
        <v>410.1</v>
      </c>
      <c r="D15" s="20">
        <f t="shared" si="2"/>
        <v>0</v>
      </c>
      <c r="E15" s="20">
        <f t="shared" si="2"/>
        <v>0</v>
      </c>
      <c r="F15" s="20">
        <f t="shared" si="2"/>
        <v>212.5</v>
      </c>
      <c r="G15" s="20">
        <f t="shared" si="2"/>
        <v>0</v>
      </c>
      <c r="H15" s="20">
        <f t="shared" si="2"/>
        <v>0</v>
      </c>
      <c r="I15" s="20">
        <f t="shared" si="2"/>
        <v>2002</v>
      </c>
      <c r="J15" s="20">
        <f t="shared" si="2"/>
        <v>0</v>
      </c>
    </row>
    <row r="16" spans="1:11" ht="15.75" x14ac:dyDescent="0.25">
      <c r="A16" s="12" t="s">
        <v>3</v>
      </c>
      <c r="B16" s="20">
        <f t="shared" si="2"/>
        <v>6339.6</v>
      </c>
      <c r="C16" s="20">
        <f t="shared" si="2"/>
        <v>0</v>
      </c>
      <c r="D16" s="20">
        <f t="shared" si="2"/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>
        <f t="shared" si="2"/>
        <v>0</v>
      </c>
      <c r="I16" s="20">
        <f t="shared" si="2"/>
        <v>6339.6</v>
      </c>
      <c r="J16" s="20">
        <f t="shared" si="2"/>
        <v>0</v>
      </c>
    </row>
    <row r="17" spans="1:10" ht="15.75" x14ac:dyDescent="0.25">
      <c r="A17" s="12" t="s">
        <v>4</v>
      </c>
      <c r="B17" s="20">
        <f t="shared" si="2"/>
        <v>69685.900000000009</v>
      </c>
      <c r="C17" s="20">
        <f t="shared" si="2"/>
        <v>7260.4</v>
      </c>
      <c r="D17" s="20">
        <f t="shared" si="2"/>
        <v>7480</v>
      </c>
      <c r="E17" s="20">
        <f t="shared" si="2"/>
        <v>6665</v>
      </c>
      <c r="F17" s="20">
        <f t="shared" si="2"/>
        <v>6802.1</v>
      </c>
      <c r="G17" s="20">
        <f t="shared" si="2"/>
        <v>9715.4</v>
      </c>
      <c r="H17" s="20">
        <f t="shared" si="2"/>
        <v>10471.799999999999</v>
      </c>
      <c r="I17" s="20">
        <f t="shared" si="2"/>
        <v>10819.4</v>
      </c>
      <c r="J17" s="20">
        <f t="shared" si="2"/>
        <v>10471.799999999999</v>
      </c>
    </row>
    <row r="18" spans="1:10" ht="15.75" x14ac:dyDescent="0.25">
      <c r="A18" s="12" t="s">
        <v>5</v>
      </c>
      <c r="B18" s="20">
        <f t="shared" si="2"/>
        <v>443.4</v>
      </c>
      <c r="C18" s="20">
        <f t="shared" si="2"/>
        <v>2</v>
      </c>
      <c r="D18" s="20">
        <f t="shared" si="2"/>
        <v>11.4</v>
      </c>
      <c r="E18" s="20">
        <f t="shared" si="2"/>
        <v>30</v>
      </c>
      <c r="F18" s="20">
        <f t="shared" si="2"/>
        <v>140</v>
      </c>
      <c r="G18" s="20">
        <f t="shared" si="2"/>
        <v>100</v>
      </c>
      <c r="H18" s="20">
        <f t="shared" si="2"/>
        <v>100</v>
      </c>
      <c r="I18" s="20">
        <f t="shared" si="2"/>
        <v>30</v>
      </c>
      <c r="J18" s="20">
        <f t="shared" si="2"/>
        <v>30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2"/>
  <sheetViews>
    <sheetView tabSelected="1" topLeftCell="G1" zoomScale="70" zoomScaleNormal="70" workbookViewId="0">
      <selection activeCell="O32" sqref="O32:O34"/>
    </sheetView>
  </sheetViews>
  <sheetFormatPr defaultRowHeight="15" x14ac:dyDescent="0.25"/>
  <cols>
    <col min="2" max="2" width="13.140625" customWidth="1"/>
    <col min="3" max="7" width="9.28515625" bestFit="1" customWidth="1"/>
    <col min="8" max="13" width="12.5703125" customWidth="1"/>
    <col min="14" max="14" width="12.28515625" customWidth="1"/>
    <col min="15" max="15" width="24.140625" customWidth="1"/>
    <col min="16" max="16" width="9.5703125" bestFit="1" customWidth="1"/>
  </cols>
  <sheetData>
    <row r="1" spans="1:29" ht="20.25" x14ac:dyDescent="0.3">
      <c r="A1" s="164" t="s">
        <v>37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6"/>
    </row>
    <row r="2" spans="1:29" x14ac:dyDescent="0.25">
      <c r="A2" s="42" t="s">
        <v>10</v>
      </c>
      <c r="B2" s="39" t="s">
        <v>0</v>
      </c>
      <c r="C2" s="61">
        <v>2015</v>
      </c>
      <c r="D2" s="61">
        <v>2016</v>
      </c>
      <c r="E2" s="61">
        <v>2017</v>
      </c>
      <c r="F2" s="61">
        <v>2018</v>
      </c>
      <c r="G2" s="61">
        <v>2019</v>
      </c>
      <c r="H2" s="61">
        <v>2020</v>
      </c>
      <c r="I2" s="61">
        <v>2021</v>
      </c>
      <c r="J2" s="61">
        <v>2022</v>
      </c>
      <c r="K2" s="61">
        <v>2023</v>
      </c>
      <c r="L2" s="61">
        <v>2024</v>
      </c>
      <c r="M2" s="62">
        <v>2025</v>
      </c>
      <c r="N2" s="40"/>
    </row>
    <row r="3" spans="1:29" ht="18.75" x14ac:dyDescent="0.25">
      <c r="A3" s="74" t="s">
        <v>1</v>
      </c>
      <c r="B3" s="156">
        <f>SUM(C3:M3)</f>
        <v>108032.2</v>
      </c>
      <c r="C3" s="124">
        <f>SUM(C4:C7)</f>
        <v>7262.4</v>
      </c>
      <c r="D3" s="124">
        <f t="shared" ref="D3:M3" si="0">SUM(D4:D7)</f>
        <v>7491.4</v>
      </c>
      <c r="E3" s="124">
        <f t="shared" si="0"/>
        <v>6695</v>
      </c>
      <c r="F3" s="124">
        <f t="shared" si="0"/>
        <v>6933.2</v>
      </c>
      <c r="G3" s="124">
        <f t="shared" si="0"/>
        <v>9815.4</v>
      </c>
      <c r="H3" s="124">
        <f t="shared" si="0"/>
        <v>10536.8</v>
      </c>
      <c r="I3" s="124">
        <f t="shared" si="0"/>
        <v>10612.2</v>
      </c>
      <c r="J3" s="157">
        <f t="shared" si="0"/>
        <v>11931.8</v>
      </c>
      <c r="K3" s="154">
        <f t="shared" si="0"/>
        <v>11892</v>
      </c>
      <c r="L3" s="124">
        <f t="shared" si="0"/>
        <v>11472</v>
      </c>
      <c r="M3" s="124">
        <f t="shared" si="0"/>
        <v>13390</v>
      </c>
      <c r="N3" s="76"/>
      <c r="O3" s="77"/>
      <c r="P3" s="78"/>
      <c r="Q3" s="26"/>
      <c r="R3" s="26"/>
      <c r="S3" s="26"/>
      <c r="T3" s="27"/>
      <c r="U3" s="27"/>
      <c r="V3" s="27"/>
      <c r="W3" s="27"/>
      <c r="X3" s="27"/>
      <c r="Y3" s="77"/>
      <c r="Z3" s="77"/>
      <c r="AA3" s="77"/>
      <c r="AB3" s="77"/>
    </row>
    <row r="4" spans="1:29" ht="39" customHeight="1" x14ac:dyDescent="0.25">
      <c r="A4" s="74" t="s">
        <v>2</v>
      </c>
      <c r="B4" s="79">
        <f t="shared" ref="B4:B5" si="1">SUM(C4:H4)</f>
        <v>0</v>
      </c>
      <c r="C4" s="79">
        <v>0</v>
      </c>
      <c r="D4" s="79">
        <v>0</v>
      </c>
      <c r="E4" s="79">
        <v>0</v>
      </c>
      <c r="F4" s="79">
        <v>0</v>
      </c>
      <c r="G4" s="79">
        <v>0</v>
      </c>
      <c r="H4" s="79">
        <v>0</v>
      </c>
      <c r="I4" s="79">
        <v>0</v>
      </c>
      <c r="J4" s="79">
        <v>0</v>
      </c>
      <c r="K4" s="79">
        <v>0</v>
      </c>
      <c r="L4" s="79">
        <v>0</v>
      </c>
      <c r="M4" s="80">
        <v>0</v>
      </c>
      <c r="N4" s="76"/>
      <c r="O4" s="77"/>
      <c r="P4" s="78"/>
      <c r="Q4" s="27"/>
      <c r="R4" s="27"/>
      <c r="S4" s="27"/>
      <c r="T4" s="27"/>
      <c r="U4" s="27"/>
      <c r="V4" s="27"/>
      <c r="W4" s="27"/>
      <c r="X4" s="27"/>
      <c r="Y4" s="77"/>
      <c r="Z4" s="77"/>
      <c r="AA4" s="77"/>
      <c r="AB4" s="77"/>
    </row>
    <row r="5" spans="1:29" ht="15.75" x14ac:dyDescent="0.25">
      <c r="A5" s="74" t="s">
        <v>3</v>
      </c>
      <c r="B5" s="79">
        <f t="shared" si="1"/>
        <v>0</v>
      </c>
      <c r="C5" s="79">
        <v>0</v>
      </c>
      <c r="D5" s="79">
        <v>0</v>
      </c>
      <c r="E5" s="79">
        <v>0</v>
      </c>
      <c r="F5" s="79">
        <v>0</v>
      </c>
      <c r="G5" s="79">
        <v>0</v>
      </c>
      <c r="H5" s="79">
        <v>0</v>
      </c>
      <c r="I5" s="79">
        <v>0</v>
      </c>
      <c r="J5" s="79">
        <v>0</v>
      </c>
      <c r="K5" s="79">
        <v>0</v>
      </c>
      <c r="L5" s="79">
        <v>0</v>
      </c>
      <c r="M5" s="80">
        <v>0</v>
      </c>
      <c r="N5" s="76"/>
      <c r="O5" s="77"/>
      <c r="P5" s="78"/>
      <c r="Q5" s="27"/>
      <c r="R5" s="27"/>
      <c r="S5" s="27"/>
      <c r="T5" s="27"/>
      <c r="U5" s="27"/>
      <c r="V5" s="27"/>
      <c r="W5" s="27"/>
      <c r="X5" s="27"/>
      <c r="Y5" s="77"/>
      <c r="Z5" s="77"/>
      <c r="AA5" s="77"/>
      <c r="AB5" s="77"/>
    </row>
    <row r="6" spans="1:29" ht="16.5" thickBot="1" x14ac:dyDescent="0.3">
      <c r="A6" s="74" t="s">
        <v>4</v>
      </c>
      <c r="B6" s="155">
        <f>SUM(C6:M6)</f>
        <v>107663.8</v>
      </c>
      <c r="C6" s="125">
        <v>7260.4</v>
      </c>
      <c r="D6" s="125">
        <v>7480</v>
      </c>
      <c r="E6" s="125">
        <v>6665</v>
      </c>
      <c r="F6" s="125">
        <v>6793.2</v>
      </c>
      <c r="G6" s="125">
        <v>9715.4</v>
      </c>
      <c r="H6" s="125">
        <v>10471.799999999999</v>
      </c>
      <c r="I6" s="125">
        <v>10602.2</v>
      </c>
      <c r="J6" s="158">
        <v>11921.8</v>
      </c>
      <c r="K6" s="153">
        <v>11892</v>
      </c>
      <c r="L6" s="125">
        <v>11472</v>
      </c>
      <c r="M6" s="126">
        <v>13390</v>
      </c>
      <c r="N6" s="76"/>
      <c r="O6" s="77"/>
      <c r="P6" s="78"/>
      <c r="Q6" s="27"/>
      <c r="R6" s="27"/>
      <c r="S6" s="27"/>
      <c r="T6" s="27"/>
      <c r="U6" s="27"/>
      <c r="V6" s="27"/>
      <c r="W6" s="27"/>
      <c r="X6" s="27"/>
      <c r="Y6" s="77"/>
      <c r="Z6" s="77"/>
      <c r="AA6" s="77"/>
      <c r="AB6" s="77"/>
    </row>
    <row r="7" spans="1:29" ht="21.75" thickBot="1" x14ac:dyDescent="0.3">
      <c r="A7" s="81" t="s">
        <v>5</v>
      </c>
      <c r="B7" s="82">
        <f>SUM(C7:M7)</f>
        <v>368.4</v>
      </c>
      <c r="C7" s="127">
        <v>2</v>
      </c>
      <c r="D7" s="127">
        <v>11.4</v>
      </c>
      <c r="E7" s="127">
        <v>30</v>
      </c>
      <c r="F7" s="127">
        <v>140</v>
      </c>
      <c r="G7" s="127">
        <v>100</v>
      </c>
      <c r="H7" s="127">
        <v>65</v>
      </c>
      <c r="I7" s="127">
        <v>10</v>
      </c>
      <c r="J7" s="127">
        <v>10</v>
      </c>
      <c r="K7" s="127">
        <v>0</v>
      </c>
      <c r="L7" s="127">
        <v>0</v>
      </c>
      <c r="M7" s="128">
        <v>0</v>
      </c>
      <c r="N7" s="76"/>
      <c r="O7" s="216" t="s">
        <v>35</v>
      </c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8"/>
    </row>
    <row r="8" spans="1:29" ht="21.75" thickBot="1" x14ac:dyDescent="0.3">
      <c r="A8" s="167" t="s">
        <v>11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9"/>
      <c r="N8" s="83"/>
      <c r="O8" s="84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6"/>
    </row>
    <row r="9" spans="1:29" ht="36" customHeight="1" thickBot="1" x14ac:dyDescent="0.3">
      <c r="A9" s="87" t="s">
        <v>1</v>
      </c>
      <c r="B9" s="69">
        <f>SUM(C9:M9)</f>
        <v>410.1</v>
      </c>
      <c r="C9" s="70">
        <v>410.1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1">
        <v>0</v>
      </c>
      <c r="N9" s="88"/>
      <c r="O9" s="203" t="s">
        <v>30</v>
      </c>
      <c r="P9" s="47" t="s">
        <v>31</v>
      </c>
      <c r="Q9" s="50">
        <f>Q16+Q21+Q25+Q29</f>
        <v>134296</v>
      </c>
      <c r="R9" s="51">
        <f t="shared" ref="R9:AB9" si="2">R16+R21+R25+R29</f>
        <v>9947.6</v>
      </c>
      <c r="S9" s="51">
        <f t="shared" si="2"/>
        <v>9339</v>
      </c>
      <c r="T9" s="51">
        <f t="shared" si="2"/>
        <v>8449.2999999999993</v>
      </c>
      <c r="U9" s="51">
        <f t="shared" si="2"/>
        <v>8494.2999999999993</v>
      </c>
      <c r="V9" s="51">
        <f t="shared" si="2"/>
        <v>12294.5</v>
      </c>
      <c r="W9" s="51">
        <f t="shared" si="2"/>
        <v>13325.3</v>
      </c>
      <c r="X9" s="51">
        <f t="shared" si="2"/>
        <v>12652.2</v>
      </c>
      <c r="Y9" s="51">
        <f>Y16+Y21+Y25+Y29</f>
        <v>14027.8</v>
      </c>
      <c r="Z9" s="51">
        <f>Z16+Z21+Z25+Z29+Z32</f>
        <v>16511.099999999999</v>
      </c>
      <c r="AA9" s="51">
        <f t="shared" si="2"/>
        <v>13482</v>
      </c>
      <c r="AB9" s="63">
        <f t="shared" si="2"/>
        <v>16270</v>
      </c>
      <c r="AC9" s="17">
        <f>SUM(R9:AB9)</f>
        <v>134793.1</v>
      </c>
    </row>
    <row r="10" spans="1:29" ht="26.25" thickBot="1" x14ac:dyDescent="0.3">
      <c r="A10" s="87" t="s">
        <v>2</v>
      </c>
      <c r="B10" s="70">
        <f>SUM(C10:M10)</f>
        <v>410.1</v>
      </c>
      <c r="C10" s="70">
        <v>410.1</v>
      </c>
      <c r="D10" s="70">
        <v>0</v>
      </c>
      <c r="E10" s="70">
        <v>0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v>0</v>
      </c>
      <c r="L10" s="70">
        <v>0</v>
      </c>
      <c r="M10" s="71">
        <v>0</v>
      </c>
      <c r="N10" s="88"/>
      <c r="O10" s="204"/>
      <c r="P10" s="48" t="s">
        <v>32</v>
      </c>
      <c r="Q10" s="52">
        <f>Q17+Q30</f>
        <v>622.6</v>
      </c>
      <c r="R10" s="53">
        <f t="shared" ref="R10:AB10" si="3">R17+R30</f>
        <v>410.1</v>
      </c>
      <c r="S10" s="53">
        <f t="shared" si="3"/>
        <v>0</v>
      </c>
      <c r="T10" s="53">
        <f t="shared" si="3"/>
        <v>0</v>
      </c>
      <c r="U10" s="53">
        <f t="shared" si="3"/>
        <v>212.5</v>
      </c>
      <c r="V10" s="53">
        <f t="shared" si="3"/>
        <v>0</v>
      </c>
      <c r="W10" s="53">
        <f t="shared" si="3"/>
        <v>0</v>
      </c>
      <c r="X10" s="53">
        <f t="shared" si="3"/>
        <v>0</v>
      </c>
      <c r="Y10" s="53">
        <f t="shared" si="3"/>
        <v>0</v>
      </c>
      <c r="Z10" s="53">
        <f t="shared" si="3"/>
        <v>0</v>
      </c>
      <c r="AA10" s="53">
        <f t="shared" si="3"/>
        <v>0</v>
      </c>
      <c r="AB10" s="64">
        <f t="shared" si="3"/>
        <v>0</v>
      </c>
    </row>
    <row r="11" spans="1:29" ht="39" thickBot="1" x14ac:dyDescent="0.3">
      <c r="A11" s="87" t="s">
        <v>3</v>
      </c>
      <c r="B11" s="70">
        <f t="shared" ref="B11:B13" si="4">SUM(C11:M11)</f>
        <v>0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70">
        <v>0</v>
      </c>
      <c r="I11" s="70">
        <v>0</v>
      </c>
      <c r="J11" s="70">
        <v>0</v>
      </c>
      <c r="K11" s="70">
        <v>0</v>
      </c>
      <c r="L11" s="70">
        <v>0</v>
      </c>
      <c r="M11" s="71">
        <v>0</v>
      </c>
      <c r="N11" s="88"/>
      <c r="O11" s="204"/>
      <c r="P11" s="49" t="s">
        <v>33</v>
      </c>
      <c r="Q11" s="54">
        <f>Q18+Q31</f>
        <v>0</v>
      </c>
      <c r="R11" s="54">
        <f t="shared" ref="R11:AB11" si="5">R18+R31</f>
        <v>0</v>
      </c>
      <c r="S11" s="54">
        <f t="shared" si="5"/>
        <v>0</v>
      </c>
      <c r="T11" s="54">
        <f t="shared" si="5"/>
        <v>0</v>
      </c>
      <c r="U11" s="54">
        <f t="shared" si="5"/>
        <v>0</v>
      </c>
      <c r="V11" s="54">
        <f t="shared" si="5"/>
        <v>0</v>
      </c>
      <c r="W11" s="54">
        <f t="shared" si="5"/>
        <v>0</v>
      </c>
      <c r="X11" s="54">
        <f t="shared" si="5"/>
        <v>0</v>
      </c>
      <c r="Y11" s="54">
        <f t="shared" si="5"/>
        <v>0</v>
      </c>
      <c r="Z11" s="54">
        <f t="shared" si="5"/>
        <v>0</v>
      </c>
      <c r="AA11" s="54">
        <f t="shared" si="5"/>
        <v>0</v>
      </c>
      <c r="AB11" s="65">
        <f t="shared" si="5"/>
        <v>0</v>
      </c>
    </row>
    <row r="12" spans="1:29" ht="39" thickBot="1" x14ac:dyDescent="0.3">
      <c r="A12" s="87" t="s">
        <v>4</v>
      </c>
      <c r="B12" s="70">
        <f t="shared" si="4"/>
        <v>0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1">
        <v>0</v>
      </c>
      <c r="N12" s="88"/>
      <c r="O12" s="204"/>
      <c r="P12" s="57" t="s">
        <v>34</v>
      </c>
      <c r="Q12" s="58">
        <f>Q19+0</f>
        <v>368.4</v>
      </c>
      <c r="R12" s="58">
        <f t="shared" ref="R12:AB12" si="6">R19+0</f>
        <v>2</v>
      </c>
      <c r="S12" s="58">
        <f t="shared" si="6"/>
        <v>11.4</v>
      </c>
      <c r="T12" s="58">
        <f t="shared" si="6"/>
        <v>30</v>
      </c>
      <c r="U12" s="58">
        <f t="shared" si="6"/>
        <v>140</v>
      </c>
      <c r="V12" s="58">
        <f t="shared" si="6"/>
        <v>100</v>
      </c>
      <c r="W12" s="58">
        <f t="shared" si="6"/>
        <v>65</v>
      </c>
      <c r="X12" s="58">
        <f t="shared" si="6"/>
        <v>10</v>
      </c>
      <c r="Y12" s="58">
        <f t="shared" si="6"/>
        <v>10</v>
      </c>
      <c r="Z12" s="58">
        <f t="shared" si="6"/>
        <v>0</v>
      </c>
      <c r="AA12" s="58">
        <f t="shared" si="6"/>
        <v>0</v>
      </c>
      <c r="AB12" s="66">
        <f t="shared" si="6"/>
        <v>0</v>
      </c>
      <c r="AC12" s="17"/>
    </row>
    <row r="13" spans="1:29" ht="16.5" thickBot="1" x14ac:dyDescent="0.3">
      <c r="A13" s="89" t="s">
        <v>5</v>
      </c>
      <c r="B13" s="72">
        <f t="shared" si="4"/>
        <v>0</v>
      </c>
      <c r="C13" s="72">
        <v>0</v>
      </c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2">
        <v>0</v>
      </c>
      <c r="M13" s="73">
        <v>0</v>
      </c>
      <c r="N13" s="88"/>
      <c r="O13" s="214" t="s">
        <v>9</v>
      </c>
      <c r="P13" s="215"/>
      <c r="Q13" s="59">
        <f>SUM(Q9:Q12)</f>
        <v>135287</v>
      </c>
      <c r="R13" s="59">
        <f t="shared" ref="R13:AB13" si="7">SUM(R9:R12)</f>
        <v>10359.700000000001</v>
      </c>
      <c r="S13" s="59">
        <f t="shared" si="7"/>
        <v>9350.4</v>
      </c>
      <c r="T13" s="59">
        <f t="shared" si="7"/>
        <v>8479.2999999999993</v>
      </c>
      <c r="U13" s="59">
        <f t="shared" si="7"/>
        <v>8846.7999999999993</v>
      </c>
      <c r="V13" s="59">
        <f t="shared" si="7"/>
        <v>12394.5</v>
      </c>
      <c r="W13" s="59">
        <f t="shared" si="7"/>
        <v>13390.3</v>
      </c>
      <c r="X13" s="59">
        <f t="shared" si="7"/>
        <v>12662.2</v>
      </c>
      <c r="Y13" s="59">
        <f t="shared" si="7"/>
        <v>14037.8</v>
      </c>
      <c r="Z13" s="59">
        <f t="shared" si="7"/>
        <v>16511.099999999999</v>
      </c>
      <c r="AA13" s="59">
        <f t="shared" si="7"/>
        <v>13482</v>
      </c>
      <c r="AB13" s="60">
        <f t="shared" si="7"/>
        <v>16270</v>
      </c>
      <c r="AC13" s="17"/>
    </row>
    <row r="14" spans="1:29" ht="15.75" x14ac:dyDescent="0.25">
      <c r="A14" s="170" t="s">
        <v>12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2"/>
      <c r="N14" s="88"/>
      <c r="O14" s="55"/>
      <c r="P14" s="55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17"/>
    </row>
    <row r="15" spans="1:29" ht="16.5" thickBot="1" x14ac:dyDescent="0.3">
      <c r="A15" s="87" t="s">
        <v>1</v>
      </c>
      <c r="B15" s="69">
        <v>221.4</v>
      </c>
      <c r="C15" s="70">
        <v>0</v>
      </c>
      <c r="D15" s="70">
        <v>0</v>
      </c>
      <c r="E15" s="70">
        <v>0</v>
      </c>
      <c r="F15" s="70">
        <v>221.4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1">
        <v>0</v>
      </c>
      <c r="N15" s="88"/>
      <c r="O15" s="77"/>
      <c r="P15" s="77"/>
      <c r="Q15" s="90">
        <f>SUM(Q16:Q19)</f>
        <v>108663.7</v>
      </c>
      <c r="R15" s="90">
        <f t="shared" ref="R15:AB15" si="8">SUM(R16:R19)</f>
        <v>7672.5</v>
      </c>
      <c r="S15" s="90">
        <f t="shared" si="8"/>
        <v>7491.4</v>
      </c>
      <c r="T15" s="90">
        <f t="shared" si="8"/>
        <v>6695</v>
      </c>
      <c r="U15" s="90">
        <f t="shared" si="8"/>
        <v>7154.5999999999995</v>
      </c>
      <c r="V15" s="90">
        <f t="shared" si="8"/>
        <v>9815.4</v>
      </c>
      <c r="W15" s="90">
        <f t="shared" si="8"/>
        <v>10536.8</v>
      </c>
      <c r="X15" s="90">
        <f t="shared" si="8"/>
        <v>10612.2</v>
      </c>
      <c r="Y15" s="90">
        <f t="shared" si="8"/>
        <v>11931.8</v>
      </c>
      <c r="Z15" s="90">
        <f t="shared" si="8"/>
        <v>11892</v>
      </c>
      <c r="AA15" s="90">
        <f t="shared" si="8"/>
        <v>11472</v>
      </c>
      <c r="AB15" s="90">
        <f t="shared" si="8"/>
        <v>13390</v>
      </c>
      <c r="AC15" s="17">
        <f>SUM(R15:AB15)</f>
        <v>108663.7</v>
      </c>
    </row>
    <row r="16" spans="1:29" ht="26.25" thickBot="1" x14ac:dyDescent="0.3">
      <c r="A16" s="87" t="s">
        <v>2</v>
      </c>
      <c r="B16" s="70">
        <v>212.5</v>
      </c>
      <c r="C16" s="70">
        <v>0</v>
      </c>
      <c r="D16" s="70">
        <v>0</v>
      </c>
      <c r="E16" s="70">
        <v>0</v>
      </c>
      <c r="F16" s="70">
        <v>212.5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1">
        <v>0</v>
      </c>
      <c r="N16" s="83"/>
      <c r="O16" s="205" t="s">
        <v>36</v>
      </c>
      <c r="P16" s="45" t="s">
        <v>31</v>
      </c>
      <c r="Q16" s="67">
        <f>SUM(R16:AB16)</f>
        <v>107672.7</v>
      </c>
      <c r="R16" s="222">
        <v>7260.4</v>
      </c>
      <c r="S16" s="223">
        <v>7480</v>
      </c>
      <c r="T16" s="223">
        <v>6665</v>
      </c>
      <c r="U16" s="224">
        <v>6802.0999999999995</v>
      </c>
      <c r="V16" s="224">
        <v>9715.4</v>
      </c>
      <c r="W16" s="224">
        <v>10471.799999999999</v>
      </c>
      <c r="X16" s="224">
        <v>10602.2</v>
      </c>
      <c r="Y16" s="224">
        <v>11921.8</v>
      </c>
      <c r="Z16" s="224">
        <v>11892</v>
      </c>
      <c r="AA16" s="224">
        <v>11472</v>
      </c>
      <c r="AB16" s="224">
        <v>13390</v>
      </c>
      <c r="AC16" s="17">
        <f t="shared" ref="AC16:AC19" si="9">SUM(R16:AB16)</f>
        <v>107672.7</v>
      </c>
    </row>
    <row r="17" spans="1:29" ht="26.25" thickBot="1" x14ac:dyDescent="0.3">
      <c r="A17" s="87" t="s">
        <v>3</v>
      </c>
      <c r="B17" s="70">
        <v>0</v>
      </c>
      <c r="C17" s="70">
        <v>0</v>
      </c>
      <c r="D17" s="70">
        <v>0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1">
        <v>0</v>
      </c>
      <c r="N17" s="88"/>
      <c r="O17" s="206"/>
      <c r="P17" s="46" t="s">
        <v>32</v>
      </c>
      <c r="Q17" s="67">
        <f t="shared" ref="Q17:Q19" si="10">SUM(R17:AB17)</f>
        <v>622.6</v>
      </c>
      <c r="R17" s="225">
        <v>410.1</v>
      </c>
      <c r="S17" s="226">
        <v>0</v>
      </c>
      <c r="T17" s="226">
        <v>0</v>
      </c>
      <c r="U17" s="227">
        <v>212.5</v>
      </c>
      <c r="V17" s="227">
        <v>0</v>
      </c>
      <c r="W17" s="227">
        <v>0</v>
      </c>
      <c r="X17" s="227">
        <v>0</v>
      </c>
      <c r="Y17" s="227">
        <v>0</v>
      </c>
      <c r="Z17" s="227">
        <v>0</v>
      </c>
      <c r="AA17" s="227">
        <v>0</v>
      </c>
      <c r="AB17" s="227">
        <v>0</v>
      </c>
      <c r="AC17" s="17">
        <f t="shared" si="9"/>
        <v>622.6</v>
      </c>
    </row>
    <row r="18" spans="1:29" ht="39" thickBot="1" x14ac:dyDescent="0.3">
      <c r="A18" s="87" t="s">
        <v>4</v>
      </c>
      <c r="B18" s="70">
        <v>8.9</v>
      </c>
      <c r="C18" s="70">
        <v>0</v>
      </c>
      <c r="D18" s="70">
        <v>0</v>
      </c>
      <c r="E18" s="70">
        <v>0</v>
      </c>
      <c r="F18" s="70">
        <v>8.9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1">
        <v>0</v>
      </c>
      <c r="N18" s="88"/>
      <c r="O18" s="206"/>
      <c r="P18" s="46" t="s">
        <v>33</v>
      </c>
      <c r="Q18" s="67">
        <f t="shared" si="10"/>
        <v>0</v>
      </c>
      <c r="R18" s="225">
        <v>0</v>
      </c>
      <c r="S18" s="226">
        <v>0</v>
      </c>
      <c r="T18" s="226">
        <v>0</v>
      </c>
      <c r="U18" s="226">
        <v>0</v>
      </c>
      <c r="V18" s="226">
        <v>0</v>
      </c>
      <c r="W18" s="226">
        <v>0</v>
      </c>
      <c r="X18" s="227">
        <v>0</v>
      </c>
      <c r="Y18" s="227">
        <v>0</v>
      </c>
      <c r="Z18" s="227">
        <v>0</v>
      </c>
      <c r="AA18" s="227">
        <v>0</v>
      </c>
      <c r="AB18" s="227">
        <v>0</v>
      </c>
      <c r="AC18" s="17">
        <f t="shared" si="9"/>
        <v>0</v>
      </c>
    </row>
    <row r="19" spans="1:29" ht="39" thickBot="1" x14ac:dyDescent="0.3">
      <c r="A19" s="91" t="s">
        <v>5</v>
      </c>
      <c r="B19" s="92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3">
        <v>0</v>
      </c>
      <c r="N19" s="88"/>
      <c r="O19" s="207"/>
      <c r="P19" s="46" t="s">
        <v>34</v>
      </c>
      <c r="Q19" s="67">
        <f t="shared" si="10"/>
        <v>368.4</v>
      </c>
      <c r="R19" s="225">
        <v>2</v>
      </c>
      <c r="S19" s="226">
        <v>11.4</v>
      </c>
      <c r="T19" s="226">
        <v>30</v>
      </c>
      <c r="U19" s="227">
        <v>140</v>
      </c>
      <c r="V19" s="227">
        <v>100</v>
      </c>
      <c r="W19" s="227">
        <v>65</v>
      </c>
      <c r="X19" s="227">
        <v>10</v>
      </c>
      <c r="Y19" s="227">
        <v>10</v>
      </c>
      <c r="Z19" s="227">
        <v>0</v>
      </c>
      <c r="AA19" s="227">
        <v>0</v>
      </c>
      <c r="AB19" s="227">
        <v>0</v>
      </c>
      <c r="AC19" s="17">
        <f t="shared" si="9"/>
        <v>368.4</v>
      </c>
    </row>
    <row r="20" spans="1:29" ht="16.5" thickBot="1" x14ac:dyDescent="0.3">
      <c r="A20" s="170" t="s">
        <v>25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2"/>
      <c r="N20" s="88"/>
      <c r="O20" s="77"/>
      <c r="P20" s="77"/>
      <c r="Q20" s="94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</row>
    <row r="21" spans="1:29" ht="51" customHeight="1" x14ac:dyDescent="0.25">
      <c r="A21" s="87" t="s">
        <v>1</v>
      </c>
      <c r="B21" s="70">
        <v>0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0</v>
      </c>
      <c r="M21" s="71">
        <v>0</v>
      </c>
      <c r="N21" s="88"/>
      <c r="O21" s="200" t="s">
        <v>40</v>
      </c>
      <c r="P21" s="208" t="s">
        <v>31</v>
      </c>
      <c r="Q21" s="211">
        <f>SUM(R21:AB23)</f>
        <v>23857.200000000001</v>
      </c>
      <c r="R21" s="229">
        <v>1805</v>
      </c>
      <c r="S21" s="229">
        <v>1700</v>
      </c>
      <c r="T21" s="229">
        <v>1750</v>
      </c>
      <c r="U21" s="230">
        <v>1442.2</v>
      </c>
      <c r="V21" s="230">
        <v>1900</v>
      </c>
      <c r="W21" s="230">
        <v>2817.1</v>
      </c>
      <c r="X21" s="230">
        <v>1950</v>
      </c>
      <c r="Y21" s="230">
        <v>2100</v>
      </c>
      <c r="Z21" s="229">
        <v>3542.9</v>
      </c>
      <c r="AA21" s="229">
        <v>2000</v>
      </c>
      <c r="AB21" s="229">
        <v>2850</v>
      </c>
    </row>
    <row r="22" spans="1:29" ht="15.75" x14ac:dyDescent="0.25">
      <c r="A22" s="87" t="s">
        <v>2</v>
      </c>
      <c r="B22" s="70">
        <v>0</v>
      </c>
      <c r="C22" s="70">
        <v>0</v>
      </c>
      <c r="D22" s="70">
        <v>0</v>
      </c>
      <c r="E22" s="70">
        <v>0</v>
      </c>
      <c r="F22" s="70">
        <v>0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1">
        <v>0</v>
      </c>
      <c r="N22" s="83"/>
      <c r="O22" s="201"/>
      <c r="P22" s="209"/>
      <c r="Q22" s="212"/>
      <c r="R22" s="231"/>
      <c r="S22" s="231"/>
      <c r="T22" s="231"/>
      <c r="U22" s="232"/>
      <c r="V22" s="232"/>
      <c r="W22" s="232"/>
      <c r="X22" s="232"/>
      <c r="Y22" s="232"/>
      <c r="Z22" s="231"/>
      <c r="AA22" s="231"/>
      <c r="AB22" s="231"/>
    </row>
    <row r="23" spans="1:29" ht="16.5" thickBot="1" x14ac:dyDescent="0.3">
      <c r="A23" s="87" t="s">
        <v>3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1">
        <v>0</v>
      </c>
      <c r="N23" s="88"/>
      <c r="O23" s="202"/>
      <c r="P23" s="210"/>
      <c r="Q23" s="213"/>
      <c r="R23" s="233"/>
      <c r="S23" s="233"/>
      <c r="T23" s="233"/>
      <c r="U23" s="234"/>
      <c r="V23" s="234"/>
      <c r="W23" s="234"/>
      <c r="X23" s="234"/>
      <c r="Y23" s="234"/>
      <c r="Z23" s="233"/>
      <c r="AA23" s="233"/>
      <c r="AB23" s="233"/>
    </row>
    <row r="24" spans="1:29" ht="16.5" thickBot="1" x14ac:dyDescent="0.3">
      <c r="A24" s="87" t="s">
        <v>4</v>
      </c>
      <c r="B24" s="70">
        <v>0</v>
      </c>
      <c r="C24" s="70">
        <v>0</v>
      </c>
      <c r="D24" s="70">
        <v>0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1">
        <v>0</v>
      </c>
      <c r="N24" s="88"/>
      <c r="O24" s="77"/>
      <c r="P24" s="77"/>
      <c r="Q24" s="94"/>
      <c r="R24" s="228"/>
      <c r="S24" s="228"/>
      <c r="T24" s="228"/>
      <c r="U24" s="228"/>
      <c r="V24" s="228"/>
      <c r="W24" s="228"/>
      <c r="X24" s="228"/>
      <c r="Y24" s="228"/>
      <c r="Z24" s="228"/>
      <c r="AA24" s="228"/>
      <c r="AB24" s="228"/>
    </row>
    <row r="25" spans="1:29" ht="39" customHeight="1" thickBot="1" x14ac:dyDescent="0.3">
      <c r="A25" s="91" t="s">
        <v>5</v>
      </c>
      <c r="B25" s="92">
        <v>0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  <c r="M25" s="93">
        <v>0</v>
      </c>
      <c r="N25" s="88"/>
      <c r="O25" s="200" t="s">
        <v>39</v>
      </c>
      <c r="P25" s="208" t="s">
        <v>31</v>
      </c>
      <c r="Q25" s="219">
        <f>SUM(R25:AB27)</f>
        <v>1130</v>
      </c>
      <c r="R25" s="229">
        <v>882.2</v>
      </c>
      <c r="S25" s="229">
        <v>100</v>
      </c>
      <c r="T25" s="229">
        <v>4.3</v>
      </c>
      <c r="U25" s="230">
        <v>100</v>
      </c>
      <c r="V25" s="230">
        <v>43.5</v>
      </c>
      <c r="W25" s="230">
        <v>0</v>
      </c>
      <c r="X25" s="229">
        <v>0</v>
      </c>
      <c r="Y25" s="229">
        <v>0</v>
      </c>
      <c r="Z25" s="230">
        <v>0</v>
      </c>
      <c r="AA25" s="229">
        <v>0</v>
      </c>
      <c r="AB25" s="229">
        <v>0</v>
      </c>
    </row>
    <row r="26" spans="1:29" ht="15.75" x14ac:dyDescent="0.25">
      <c r="A26" s="173" t="s">
        <v>29</v>
      </c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5"/>
      <c r="N26" s="88"/>
      <c r="O26" s="201"/>
      <c r="P26" s="209"/>
      <c r="Q26" s="220"/>
      <c r="R26" s="231"/>
      <c r="S26" s="231"/>
      <c r="T26" s="231"/>
      <c r="U26" s="232"/>
      <c r="V26" s="232"/>
      <c r="W26" s="232"/>
      <c r="X26" s="231"/>
      <c r="Y26" s="231"/>
      <c r="Z26" s="232"/>
      <c r="AA26" s="231"/>
      <c r="AB26" s="231"/>
    </row>
    <row r="27" spans="1:29" ht="16.5" thickBot="1" x14ac:dyDescent="0.3">
      <c r="A27" s="95" t="s">
        <v>1</v>
      </c>
      <c r="B27" s="96">
        <f>SUM(C27:M27)</f>
        <v>108663.7</v>
      </c>
      <c r="C27" s="101">
        <f t="shared" ref="C27:M29" si="11">C21+C15+C9+C3</f>
        <v>7672.5</v>
      </c>
      <c r="D27" s="101">
        <f t="shared" si="11"/>
        <v>7491.4</v>
      </c>
      <c r="E27" s="101">
        <f t="shared" si="11"/>
        <v>6695</v>
      </c>
      <c r="F27" s="101">
        <f t="shared" si="11"/>
        <v>7154.5999999999995</v>
      </c>
      <c r="G27" s="101">
        <f t="shared" si="11"/>
        <v>9815.4</v>
      </c>
      <c r="H27" s="101">
        <f t="shared" si="11"/>
        <v>10536.8</v>
      </c>
      <c r="I27" s="101">
        <f t="shared" si="11"/>
        <v>10612.2</v>
      </c>
      <c r="J27" s="101">
        <f t="shared" si="11"/>
        <v>11931.8</v>
      </c>
      <c r="K27" s="101">
        <f t="shared" si="11"/>
        <v>11892</v>
      </c>
      <c r="L27" s="101">
        <f t="shared" si="11"/>
        <v>11472</v>
      </c>
      <c r="M27" s="101">
        <f t="shared" si="11"/>
        <v>13390</v>
      </c>
      <c r="N27" s="88"/>
      <c r="O27" s="202"/>
      <c r="P27" s="210"/>
      <c r="Q27" s="221"/>
      <c r="R27" s="233"/>
      <c r="S27" s="233"/>
      <c r="T27" s="233"/>
      <c r="U27" s="234"/>
      <c r="V27" s="234"/>
      <c r="W27" s="234"/>
      <c r="X27" s="233"/>
      <c r="Y27" s="233"/>
      <c r="Z27" s="234"/>
      <c r="AA27" s="233"/>
      <c r="AB27" s="233"/>
    </row>
    <row r="28" spans="1:29" ht="16.5" thickBot="1" x14ac:dyDescent="0.3">
      <c r="A28" s="95" t="s">
        <v>2</v>
      </c>
      <c r="B28" s="97">
        <f t="shared" ref="B28:B31" si="12">SUM(C28:M28)</f>
        <v>622.6</v>
      </c>
      <c r="C28" s="101">
        <f t="shared" si="11"/>
        <v>410.1</v>
      </c>
      <c r="D28" s="101">
        <f t="shared" si="11"/>
        <v>0</v>
      </c>
      <c r="E28" s="101">
        <f t="shared" si="11"/>
        <v>0</v>
      </c>
      <c r="F28" s="101">
        <f t="shared" si="11"/>
        <v>212.5</v>
      </c>
      <c r="G28" s="101">
        <f t="shared" si="11"/>
        <v>0</v>
      </c>
      <c r="H28" s="101">
        <f t="shared" si="11"/>
        <v>0</v>
      </c>
      <c r="I28" s="101">
        <f t="shared" si="11"/>
        <v>0</v>
      </c>
      <c r="J28" s="101">
        <f t="shared" si="11"/>
        <v>0</v>
      </c>
      <c r="K28" s="101">
        <f t="shared" si="11"/>
        <v>0</v>
      </c>
      <c r="L28" s="101">
        <f t="shared" si="11"/>
        <v>0</v>
      </c>
      <c r="M28" s="101">
        <f t="shared" si="11"/>
        <v>0</v>
      </c>
      <c r="N28" s="98"/>
      <c r="O28" s="77"/>
      <c r="P28" s="77"/>
      <c r="Q28" s="94"/>
      <c r="R28" s="228"/>
      <c r="S28" s="228"/>
      <c r="T28" s="228"/>
      <c r="U28" s="228"/>
      <c r="V28" s="228"/>
      <c r="W28" s="228"/>
      <c r="X28" s="228"/>
      <c r="Y28" s="228"/>
      <c r="Z28" s="228"/>
      <c r="AA28" s="228"/>
      <c r="AB28" s="228"/>
    </row>
    <row r="29" spans="1:29" ht="39" customHeight="1" thickBot="1" x14ac:dyDescent="0.3">
      <c r="A29" s="95" t="s">
        <v>3</v>
      </c>
      <c r="B29" s="97">
        <f t="shared" si="12"/>
        <v>0</v>
      </c>
      <c r="C29" s="101">
        <f t="shared" si="11"/>
        <v>0</v>
      </c>
      <c r="D29" s="101">
        <f t="shared" si="11"/>
        <v>0</v>
      </c>
      <c r="E29" s="101">
        <f t="shared" si="11"/>
        <v>0</v>
      </c>
      <c r="F29" s="101">
        <f t="shared" si="11"/>
        <v>0</v>
      </c>
      <c r="G29" s="101">
        <f t="shared" si="11"/>
        <v>0</v>
      </c>
      <c r="H29" s="101">
        <f t="shared" si="11"/>
        <v>0</v>
      </c>
      <c r="I29" s="101">
        <f t="shared" si="11"/>
        <v>0</v>
      </c>
      <c r="J29" s="101">
        <f t="shared" si="11"/>
        <v>0</v>
      </c>
      <c r="K29" s="101">
        <f t="shared" si="11"/>
        <v>0</v>
      </c>
      <c r="L29" s="101">
        <f t="shared" si="11"/>
        <v>0</v>
      </c>
      <c r="M29" s="101">
        <f t="shared" si="11"/>
        <v>0</v>
      </c>
      <c r="N29" s="99"/>
      <c r="O29" s="197" t="s">
        <v>38</v>
      </c>
      <c r="P29" s="45" t="s">
        <v>31</v>
      </c>
      <c r="Q29" s="68">
        <f>SUM(R29:AB29)</f>
        <v>1636.1</v>
      </c>
      <c r="R29" s="235">
        <v>0</v>
      </c>
      <c r="S29" s="235">
        <v>59</v>
      </c>
      <c r="T29" s="235">
        <v>30</v>
      </c>
      <c r="U29" s="235">
        <v>150</v>
      </c>
      <c r="V29" s="235">
        <v>635.6</v>
      </c>
      <c r="W29" s="235">
        <v>36.4</v>
      </c>
      <c r="X29" s="236">
        <v>100</v>
      </c>
      <c r="Y29" s="236">
        <v>6</v>
      </c>
      <c r="Z29" s="236">
        <v>579.1</v>
      </c>
      <c r="AA29" s="235">
        <v>10</v>
      </c>
      <c r="AB29" s="235">
        <v>30</v>
      </c>
    </row>
    <row r="30" spans="1:29" ht="26.25" thickBot="1" x14ac:dyDescent="0.3">
      <c r="A30" s="95" t="s">
        <v>4</v>
      </c>
      <c r="B30" s="97">
        <f>SUM(C30:M30)</f>
        <v>107672.7</v>
      </c>
      <c r="C30" s="101">
        <f>C24+C18+C12+C6</f>
        <v>7260.4</v>
      </c>
      <c r="D30" s="101">
        <f t="shared" ref="D30:M30" si="13">D24+D18+D12+D6</f>
        <v>7480</v>
      </c>
      <c r="E30" s="101">
        <f t="shared" si="13"/>
        <v>6665</v>
      </c>
      <c r="F30" s="101">
        <f t="shared" si="13"/>
        <v>6802.0999999999995</v>
      </c>
      <c r="G30" s="101">
        <f t="shared" si="13"/>
        <v>9715.4</v>
      </c>
      <c r="H30" s="101">
        <f t="shared" si="13"/>
        <v>10471.799999999999</v>
      </c>
      <c r="I30" s="101">
        <f t="shared" si="13"/>
        <v>10602.2</v>
      </c>
      <c r="J30" s="101">
        <f t="shared" si="13"/>
        <v>11921.8</v>
      </c>
      <c r="K30" s="101">
        <f t="shared" si="13"/>
        <v>11892</v>
      </c>
      <c r="L30" s="101">
        <f t="shared" si="13"/>
        <v>11472</v>
      </c>
      <c r="M30" s="101">
        <f t="shared" si="13"/>
        <v>13390</v>
      </c>
      <c r="N30" s="99"/>
      <c r="O30" s="198"/>
      <c r="P30" s="46" t="s">
        <v>32</v>
      </c>
      <c r="Q30" s="68">
        <f t="shared" ref="Q30:Q31" si="14">SUM(R30:AB30)</f>
        <v>0</v>
      </c>
      <c r="R30" s="226">
        <v>0</v>
      </c>
      <c r="S30" s="226">
        <v>0</v>
      </c>
      <c r="T30" s="226">
        <v>0</v>
      </c>
      <c r="U30" s="226">
        <v>0</v>
      </c>
      <c r="V30" s="226">
        <v>0</v>
      </c>
      <c r="W30" s="226">
        <v>0</v>
      </c>
      <c r="X30" s="227">
        <v>0</v>
      </c>
      <c r="Y30" s="227">
        <v>0</v>
      </c>
      <c r="Z30" s="227">
        <v>0</v>
      </c>
      <c r="AA30" s="226">
        <v>0</v>
      </c>
      <c r="AB30" s="226">
        <v>0</v>
      </c>
    </row>
    <row r="31" spans="1:29" ht="39" thickBot="1" x14ac:dyDescent="0.3">
      <c r="A31" s="100" t="s">
        <v>5</v>
      </c>
      <c r="B31" s="97">
        <f t="shared" si="12"/>
        <v>368.4</v>
      </c>
      <c r="C31" s="101">
        <f>C25+C19+C13+C7</f>
        <v>2</v>
      </c>
      <c r="D31" s="101">
        <f t="shared" ref="D31:M31" si="15">D25+D19+D13+D7</f>
        <v>11.4</v>
      </c>
      <c r="E31" s="101">
        <f t="shared" si="15"/>
        <v>30</v>
      </c>
      <c r="F31" s="101">
        <f t="shared" si="15"/>
        <v>140</v>
      </c>
      <c r="G31" s="101">
        <f t="shared" si="15"/>
        <v>100</v>
      </c>
      <c r="H31" s="101">
        <f t="shared" si="15"/>
        <v>65</v>
      </c>
      <c r="I31" s="101">
        <f t="shared" si="15"/>
        <v>10</v>
      </c>
      <c r="J31" s="101">
        <f t="shared" si="15"/>
        <v>10</v>
      </c>
      <c r="K31" s="101">
        <f t="shared" si="15"/>
        <v>0</v>
      </c>
      <c r="L31" s="101">
        <f t="shared" si="15"/>
        <v>0</v>
      </c>
      <c r="M31" s="101">
        <f t="shared" si="15"/>
        <v>0</v>
      </c>
      <c r="N31" s="99"/>
      <c r="O31" s="199"/>
      <c r="P31" s="46" t="s">
        <v>33</v>
      </c>
      <c r="Q31" s="68">
        <f t="shared" si="14"/>
        <v>0</v>
      </c>
      <c r="R31" s="226">
        <v>0</v>
      </c>
      <c r="S31" s="226">
        <v>0</v>
      </c>
      <c r="T31" s="226">
        <v>0</v>
      </c>
      <c r="U31" s="226">
        <v>0</v>
      </c>
      <c r="V31" s="226">
        <v>0</v>
      </c>
      <c r="W31" s="226">
        <v>0</v>
      </c>
      <c r="X31" s="226">
        <v>0</v>
      </c>
      <c r="Y31" s="227">
        <v>0</v>
      </c>
      <c r="Z31" s="227">
        <v>0</v>
      </c>
      <c r="AA31" s="226">
        <v>0</v>
      </c>
      <c r="AB31" s="226">
        <v>0</v>
      </c>
    </row>
    <row r="32" spans="1:29" ht="26.25" thickBot="1" x14ac:dyDescent="0.3">
      <c r="A32" s="102"/>
      <c r="B32" s="103">
        <f>SUM(B28:B31)</f>
        <v>108663.7</v>
      </c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99"/>
      <c r="O32" s="197" t="s">
        <v>43</v>
      </c>
      <c r="P32" s="45" t="s">
        <v>31</v>
      </c>
      <c r="Q32" s="68">
        <f>SUM(R32:AB32)</f>
        <v>497.1</v>
      </c>
      <c r="R32" s="235">
        <v>0</v>
      </c>
      <c r="S32" s="235">
        <v>0</v>
      </c>
      <c r="T32" s="235">
        <v>0</v>
      </c>
      <c r="U32" s="235">
        <v>0</v>
      </c>
      <c r="V32" s="235">
        <v>0</v>
      </c>
      <c r="W32" s="235">
        <v>0</v>
      </c>
      <c r="X32" s="235">
        <v>0</v>
      </c>
      <c r="Y32" s="235">
        <v>0</v>
      </c>
      <c r="Z32" s="235">
        <v>497.1</v>
      </c>
      <c r="AA32" s="235">
        <v>0</v>
      </c>
      <c r="AB32" s="235">
        <v>0</v>
      </c>
    </row>
    <row r="33" spans="1:28" ht="26.25" thickBot="1" x14ac:dyDescent="0.3">
      <c r="A33" s="105"/>
      <c r="B33" s="103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99"/>
      <c r="O33" s="198"/>
      <c r="P33" s="46" t="s">
        <v>32</v>
      </c>
      <c r="Q33" s="68">
        <f t="shared" ref="Q33:Q34" si="16">SUM(R33:AB33)</f>
        <v>0</v>
      </c>
      <c r="R33" s="226">
        <v>0</v>
      </c>
      <c r="S33" s="226">
        <v>0</v>
      </c>
      <c r="T33" s="226">
        <v>0</v>
      </c>
      <c r="U33" s="226">
        <v>0</v>
      </c>
      <c r="V33" s="226">
        <v>0</v>
      </c>
      <c r="W33" s="226">
        <v>0</v>
      </c>
      <c r="X33" s="226">
        <v>0</v>
      </c>
      <c r="Y33" s="226">
        <v>0</v>
      </c>
      <c r="Z33" s="226">
        <v>0</v>
      </c>
      <c r="AA33" s="226">
        <v>0</v>
      </c>
      <c r="AB33" s="226">
        <v>0</v>
      </c>
    </row>
    <row r="34" spans="1:28" ht="39" thickBot="1" x14ac:dyDescent="0.3">
      <c r="A34" s="105"/>
      <c r="B34" s="129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77"/>
      <c r="O34" s="199"/>
      <c r="P34" s="46" t="s">
        <v>33</v>
      </c>
      <c r="Q34" s="68">
        <f t="shared" si="16"/>
        <v>0</v>
      </c>
      <c r="R34" s="226">
        <v>0</v>
      </c>
      <c r="S34" s="226">
        <v>0</v>
      </c>
      <c r="T34" s="226">
        <v>0</v>
      </c>
      <c r="U34" s="226">
        <v>0</v>
      </c>
      <c r="V34" s="226">
        <v>0</v>
      </c>
      <c r="W34" s="226">
        <v>0</v>
      </c>
      <c r="X34" s="226">
        <v>0</v>
      </c>
      <c r="Y34" s="226">
        <v>0</v>
      </c>
      <c r="Z34" s="226">
        <v>0</v>
      </c>
      <c r="AA34" s="226">
        <v>0</v>
      </c>
      <c r="AB34" s="226">
        <v>0</v>
      </c>
    </row>
    <row r="35" spans="1:28" ht="16.5" thickBot="1" x14ac:dyDescent="0.3">
      <c r="A35" s="105"/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</row>
    <row r="36" spans="1:28" ht="20.25" x14ac:dyDescent="0.25">
      <c r="A36" s="182" t="s">
        <v>16</v>
      </c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4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</row>
    <row r="37" spans="1:28" ht="15.75" x14ac:dyDescent="0.25">
      <c r="A37" s="130" t="s">
        <v>1</v>
      </c>
      <c r="B37" s="131">
        <f>SUM(C37:M37)</f>
        <v>23857.200000000001</v>
      </c>
      <c r="C37" s="132">
        <f t="shared" ref="C37:J37" si="17">C43+C49+C55+C61+C67+C74</f>
        <v>1805</v>
      </c>
      <c r="D37" s="132">
        <f t="shared" si="17"/>
        <v>1700</v>
      </c>
      <c r="E37" s="132">
        <f t="shared" si="17"/>
        <v>1750</v>
      </c>
      <c r="F37" s="132">
        <f t="shared" si="17"/>
        <v>1442.2</v>
      </c>
      <c r="G37" s="132">
        <f t="shared" si="17"/>
        <v>1900</v>
      </c>
      <c r="H37" s="132">
        <f t="shared" si="17"/>
        <v>2817.1</v>
      </c>
      <c r="I37" s="132">
        <f t="shared" si="17"/>
        <v>1950</v>
      </c>
      <c r="J37" s="132">
        <f t="shared" si="17"/>
        <v>2100</v>
      </c>
      <c r="K37" s="132">
        <f>K43+K49+K55+K61+K67+K74</f>
        <v>3542.9</v>
      </c>
      <c r="L37" s="132">
        <f t="shared" ref="L37:M37" si="18">L43+L49+L55+L61+L67+L74</f>
        <v>2000</v>
      </c>
      <c r="M37" s="132">
        <f t="shared" si="18"/>
        <v>2850</v>
      </c>
      <c r="N37" s="94">
        <f>SUM(C37:M37)</f>
        <v>23857.200000000001</v>
      </c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ht="15.75" x14ac:dyDescent="0.25">
      <c r="A38" s="130" t="s">
        <v>2</v>
      </c>
      <c r="B38" s="131">
        <f t="shared" ref="B38:B41" si="19">SUM(C38:M38)</f>
        <v>0</v>
      </c>
      <c r="C38" s="132">
        <f t="shared" ref="C38:C41" si="20">C44+C50+C56+C62+C68</f>
        <v>0</v>
      </c>
      <c r="D38" s="134">
        <v>0</v>
      </c>
      <c r="E38" s="134">
        <v>0</v>
      </c>
      <c r="F38" s="134">
        <v>0</v>
      </c>
      <c r="G38" s="134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5">
        <v>0</v>
      </c>
      <c r="N38" s="94">
        <f t="shared" ref="N38:N41" si="21">SUM(C38:M38)</f>
        <v>0</v>
      </c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</row>
    <row r="39" spans="1:28" ht="15.75" x14ac:dyDescent="0.25">
      <c r="A39" s="130" t="s">
        <v>3</v>
      </c>
      <c r="B39" s="131">
        <f t="shared" si="19"/>
        <v>0</v>
      </c>
      <c r="C39" s="132">
        <f t="shared" si="20"/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5">
        <v>0</v>
      </c>
      <c r="N39" s="94">
        <f t="shared" si="21"/>
        <v>0</v>
      </c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</row>
    <row r="40" spans="1:28" ht="15.75" x14ac:dyDescent="0.25">
      <c r="A40" s="130" t="s">
        <v>4</v>
      </c>
      <c r="B40" s="131">
        <f t="shared" si="19"/>
        <v>23857.200000000001</v>
      </c>
      <c r="C40" s="132">
        <f t="shared" ref="C40:J40" si="22">C46+C52+C58+C64+C70+C77</f>
        <v>1805</v>
      </c>
      <c r="D40" s="132">
        <f t="shared" si="22"/>
        <v>1700</v>
      </c>
      <c r="E40" s="132">
        <f t="shared" si="22"/>
        <v>1750</v>
      </c>
      <c r="F40" s="132">
        <f t="shared" si="22"/>
        <v>1442.2</v>
      </c>
      <c r="G40" s="132">
        <f t="shared" si="22"/>
        <v>1900</v>
      </c>
      <c r="H40" s="132">
        <f t="shared" si="22"/>
        <v>2817.1</v>
      </c>
      <c r="I40" s="132">
        <f t="shared" si="22"/>
        <v>1950</v>
      </c>
      <c r="J40" s="132">
        <f t="shared" si="22"/>
        <v>2100</v>
      </c>
      <c r="K40" s="132">
        <f>K46+K52+K58+K64+K70+K77</f>
        <v>3542.9</v>
      </c>
      <c r="L40" s="132">
        <f t="shared" ref="L40:M40" si="23">L46+L52+L58+L64+L70+L77</f>
        <v>2000</v>
      </c>
      <c r="M40" s="132">
        <f t="shared" si="23"/>
        <v>2850</v>
      </c>
      <c r="N40" s="94">
        <f t="shared" si="21"/>
        <v>23857.200000000001</v>
      </c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</row>
    <row r="41" spans="1:28" ht="16.5" thickBot="1" x14ac:dyDescent="0.3">
      <c r="A41" s="133" t="s">
        <v>5</v>
      </c>
      <c r="B41" s="131">
        <f t="shared" si="19"/>
        <v>0</v>
      </c>
      <c r="C41" s="136">
        <f t="shared" si="20"/>
        <v>0</v>
      </c>
      <c r="D41" s="137">
        <v>0</v>
      </c>
      <c r="E41" s="137">
        <v>0</v>
      </c>
      <c r="F41" s="137">
        <v>0</v>
      </c>
      <c r="G41" s="137">
        <v>0</v>
      </c>
      <c r="H41" s="137">
        <v>0</v>
      </c>
      <c r="I41" s="137">
        <v>0</v>
      </c>
      <c r="J41" s="137">
        <v>0</v>
      </c>
      <c r="K41" s="137">
        <v>0</v>
      </c>
      <c r="L41" s="137">
        <v>0</v>
      </c>
      <c r="M41" s="137">
        <v>0</v>
      </c>
      <c r="N41" s="94">
        <f t="shared" si="21"/>
        <v>0</v>
      </c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</row>
    <row r="42" spans="1:28" ht="20.25" x14ac:dyDescent="0.25">
      <c r="A42" s="188" t="s">
        <v>13</v>
      </c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90"/>
      <c r="N42" s="110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</row>
    <row r="43" spans="1:28" ht="15.75" x14ac:dyDescent="0.25">
      <c r="A43" s="106" t="s">
        <v>1</v>
      </c>
      <c r="B43" s="159">
        <f>SUM(C43:M43)</f>
        <v>15324.2</v>
      </c>
      <c r="C43" s="160">
        <f>SUM(C44:C47)</f>
        <v>1150</v>
      </c>
      <c r="D43" s="160">
        <f t="shared" ref="D43:M43" si="24">SUM(D44:D47)</f>
        <v>1150</v>
      </c>
      <c r="E43" s="160">
        <f t="shared" si="24"/>
        <v>1150</v>
      </c>
      <c r="F43" s="160">
        <f t="shared" si="24"/>
        <v>974.2</v>
      </c>
      <c r="G43" s="160">
        <f t="shared" si="24"/>
        <v>1100</v>
      </c>
      <c r="H43" s="160">
        <f t="shared" si="24"/>
        <v>1500</v>
      </c>
      <c r="I43" s="160">
        <f t="shared" si="24"/>
        <v>1400</v>
      </c>
      <c r="J43" s="160">
        <f t="shared" si="24"/>
        <v>1500</v>
      </c>
      <c r="K43" s="160">
        <f t="shared" si="24"/>
        <v>2100</v>
      </c>
      <c r="L43" s="160">
        <f t="shared" si="24"/>
        <v>1650</v>
      </c>
      <c r="M43" s="160">
        <f t="shared" si="24"/>
        <v>1650</v>
      </c>
      <c r="N43" s="76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</row>
    <row r="44" spans="1:28" ht="15.75" x14ac:dyDescent="0.25">
      <c r="A44" s="106" t="s">
        <v>2</v>
      </c>
      <c r="B44" s="114">
        <f t="shared" ref="B44:B47" si="25">SUM(C44:M44)</f>
        <v>0</v>
      </c>
      <c r="C44" s="79">
        <v>0</v>
      </c>
      <c r="D44" s="79">
        <v>0</v>
      </c>
      <c r="E44" s="79">
        <v>0</v>
      </c>
      <c r="F44" s="79">
        <v>0</v>
      </c>
      <c r="G44" s="79">
        <v>0</v>
      </c>
      <c r="H44" s="79">
        <v>0</v>
      </c>
      <c r="I44" s="79">
        <v>0</v>
      </c>
      <c r="J44" s="79">
        <v>0</v>
      </c>
      <c r="K44" s="79">
        <v>0</v>
      </c>
      <c r="L44" s="79">
        <v>0</v>
      </c>
      <c r="M44" s="80">
        <v>0</v>
      </c>
      <c r="N44" s="115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</row>
    <row r="45" spans="1:28" ht="15.75" x14ac:dyDescent="0.25">
      <c r="A45" s="106" t="s">
        <v>3</v>
      </c>
      <c r="B45" s="114">
        <f t="shared" si="25"/>
        <v>0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80">
        <v>0</v>
      </c>
      <c r="N45" s="76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</row>
    <row r="46" spans="1:28" ht="15.75" x14ac:dyDescent="0.25">
      <c r="A46" s="106" t="s">
        <v>4</v>
      </c>
      <c r="B46" s="114">
        <f t="shared" si="25"/>
        <v>15324.2</v>
      </c>
      <c r="C46" s="108">
        <v>1150</v>
      </c>
      <c r="D46" s="108">
        <v>1150</v>
      </c>
      <c r="E46" s="108">
        <v>1150</v>
      </c>
      <c r="F46" s="108">
        <v>974.2</v>
      </c>
      <c r="G46" s="108">
        <v>1100</v>
      </c>
      <c r="H46" s="108">
        <v>1500</v>
      </c>
      <c r="I46" s="79">
        <v>1400</v>
      </c>
      <c r="J46" s="79">
        <v>1500</v>
      </c>
      <c r="K46" s="79">
        <v>2100</v>
      </c>
      <c r="L46" s="79">
        <v>1650</v>
      </c>
      <c r="M46" s="80">
        <v>1650</v>
      </c>
      <c r="N46" s="76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</row>
    <row r="47" spans="1:28" ht="16.5" thickBot="1" x14ac:dyDescent="0.3">
      <c r="A47" s="111" t="s">
        <v>5</v>
      </c>
      <c r="B47" s="114">
        <f t="shared" si="25"/>
        <v>0</v>
      </c>
      <c r="C47" s="82">
        <v>0</v>
      </c>
      <c r="D47" s="82">
        <v>0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113">
        <v>0</v>
      </c>
      <c r="N47" s="76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</row>
    <row r="48" spans="1:28" ht="20.25" x14ac:dyDescent="0.25">
      <c r="A48" s="185" t="s">
        <v>14</v>
      </c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7"/>
      <c r="N48" s="76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</row>
    <row r="49" spans="1:28" ht="15.75" x14ac:dyDescent="0.25">
      <c r="A49" s="106" t="s">
        <v>1</v>
      </c>
      <c r="B49" s="114">
        <f>SUM(C49:M49)</f>
        <v>6467.6</v>
      </c>
      <c r="C49" s="160">
        <f>SUM(C50:C53)</f>
        <v>413.3</v>
      </c>
      <c r="D49" s="160">
        <f t="shared" ref="D49:M49" si="26">SUM(D50:D53)</f>
        <v>500</v>
      </c>
      <c r="E49" s="160">
        <f t="shared" si="26"/>
        <v>550</v>
      </c>
      <c r="F49" s="160">
        <f t="shared" si="26"/>
        <v>447.2</v>
      </c>
      <c r="G49" s="160">
        <f t="shared" si="26"/>
        <v>450</v>
      </c>
      <c r="H49" s="160">
        <f t="shared" si="26"/>
        <v>1007.1</v>
      </c>
      <c r="I49" s="160">
        <f t="shared" si="26"/>
        <v>500</v>
      </c>
      <c r="J49" s="160">
        <f t="shared" si="26"/>
        <v>550</v>
      </c>
      <c r="K49" s="160">
        <f t="shared" si="26"/>
        <v>600</v>
      </c>
      <c r="L49" s="160">
        <f t="shared" si="26"/>
        <v>300</v>
      </c>
      <c r="M49" s="160">
        <f t="shared" si="26"/>
        <v>1150</v>
      </c>
      <c r="N49" s="76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</row>
    <row r="50" spans="1:28" ht="15.75" x14ac:dyDescent="0.25">
      <c r="A50" s="106" t="s">
        <v>2</v>
      </c>
      <c r="B50" s="114">
        <f t="shared" ref="B50:B53" si="27">SUM(C50:M50)</f>
        <v>0</v>
      </c>
      <c r="C50" s="108">
        <v>0</v>
      </c>
      <c r="D50" s="108">
        <v>0</v>
      </c>
      <c r="E50" s="108">
        <v>0</v>
      </c>
      <c r="F50" s="108">
        <v>0</v>
      </c>
      <c r="G50" s="108">
        <v>0</v>
      </c>
      <c r="H50" s="108">
        <v>0</v>
      </c>
      <c r="I50" s="108">
        <v>0</v>
      </c>
      <c r="J50" s="108">
        <v>0</v>
      </c>
      <c r="K50" s="108">
        <v>0</v>
      </c>
      <c r="L50" s="108">
        <v>0</v>
      </c>
      <c r="M50" s="109">
        <v>0</v>
      </c>
      <c r="N50" s="115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</row>
    <row r="51" spans="1:28" ht="15.75" x14ac:dyDescent="0.25">
      <c r="A51" s="106" t="s">
        <v>3</v>
      </c>
      <c r="B51" s="114">
        <f t="shared" si="27"/>
        <v>0</v>
      </c>
      <c r="C51" s="108"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08">
        <v>0</v>
      </c>
      <c r="M51" s="109">
        <v>0</v>
      </c>
      <c r="N51" s="76"/>
      <c r="O51" s="77"/>
      <c r="P51" s="77"/>
      <c r="Q51" s="26"/>
      <c r="R51" s="26"/>
      <c r="S51" s="26"/>
      <c r="T51" s="26"/>
      <c r="U51" s="26"/>
      <c r="V51" s="26"/>
      <c r="W51" s="27"/>
      <c r="X51" s="27"/>
      <c r="Y51" s="77"/>
      <c r="Z51" s="77"/>
      <c r="AA51" s="77"/>
      <c r="AB51" s="77"/>
    </row>
    <row r="52" spans="1:28" ht="15.75" x14ac:dyDescent="0.25">
      <c r="A52" s="106" t="s">
        <v>4</v>
      </c>
      <c r="B52" s="114">
        <f t="shared" si="27"/>
        <v>6467.6</v>
      </c>
      <c r="C52" s="108">
        <v>413.3</v>
      </c>
      <c r="D52" s="108">
        <v>500</v>
      </c>
      <c r="E52" s="108">
        <v>550</v>
      </c>
      <c r="F52" s="108">
        <v>447.2</v>
      </c>
      <c r="G52" s="108">
        <v>450</v>
      </c>
      <c r="H52" s="108">
        <v>1007.1</v>
      </c>
      <c r="I52" s="79">
        <v>500</v>
      </c>
      <c r="J52" s="79">
        <v>550</v>
      </c>
      <c r="K52" s="79">
        <v>600</v>
      </c>
      <c r="L52" s="79">
        <v>300</v>
      </c>
      <c r="M52" s="80">
        <v>1150</v>
      </c>
      <c r="N52" s="110"/>
      <c r="O52" s="77"/>
      <c r="P52" s="77"/>
      <c r="Q52" s="26"/>
      <c r="R52" s="26"/>
      <c r="S52" s="26"/>
      <c r="T52" s="26"/>
      <c r="U52" s="26"/>
      <c r="V52" s="26"/>
      <c r="W52" s="26"/>
      <c r="X52" s="26"/>
      <c r="Y52" s="77"/>
      <c r="Z52" s="77"/>
      <c r="AA52" s="77"/>
      <c r="AB52" s="77"/>
    </row>
    <row r="53" spans="1:28" ht="16.5" thickBot="1" x14ac:dyDescent="0.3">
      <c r="A53" s="111" t="s">
        <v>5</v>
      </c>
      <c r="B53" s="114">
        <f t="shared" si="27"/>
        <v>0</v>
      </c>
      <c r="C53" s="112">
        <v>0</v>
      </c>
      <c r="D53" s="112">
        <v>0</v>
      </c>
      <c r="E53" s="112">
        <v>0</v>
      </c>
      <c r="F53" s="112">
        <v>0</v>
      </c>
      <c r="G53" s="112">
        <v>0</v>
      </c>
      <c r="H53" s="112">
        <v>0</v>
      </c>
      <c r="I53" s="112">
        <v>0</v>
      </c>
      <c r="J53" s="112">
        <v>0</v>
      </c>
      <c r="K53" s="112">
        <v>0</v>
      </c>
      <c r="L53" s="112">
        <v>0</v>
      </c>
      <c r="M53" s="116">
        <v>0</v>
      </c>
      <c r="N53" s="110"/>
      <c r="O53" s="77"/>
      <c r="P53" s="77"/>
      <c r="Q53" s="26"/>
      <c r="R53" s="26"/>
      <c r="S53" s="26"/>
      <c r="T53" s="26"/>
      <c r="U53" s="26"/>
      <c r="V53" s="26"/>
      <c r="W53" s="26"/>
      <c r="X53" s="26"/>
      <c r="Y53" s="77"/>
      <c r="Z53" s="77"/>
      <c r="AA53" s="77"/>
      <c r="AB53" s="77"/>
    </row>
    <row r="54" spans="1:28" ht="20.25" x14ac:dyDescent="0.25">
      <c r="A54" s="185" t="s">
        <v>15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7"/>
      <c r="N54" s="76"/>
      <c r="O54" s="77"/>
      <c r="P54" s="77"/>
      <c r="Q54" s="26"/>
      <c r="R54" s="26"/>
      <c r="S54" s="26"/>
      <c r="T54" s="26"/>
      <c r="U54" s="26"/>
      <c r="V54" s="26"/>
      <c r="W54" s="27"/>
      <c r="X54" s="27"/>
      <c r="Y54" s="77"/>
      <c r="Z54" s="77"/>
      <c r="AA54" s="77"/>
      <c r="AB54" s="77"/>
    </row>
    <row r="55" spans="1:28" ht="15.75" x14ac:dyDescent="0.25">
      <c r="A55" s="106" t="s">
        <v>1</v>
      </c>
      <c r="B55" s="114">
        <f>SUM(C55:M55)</f>
        <v>635.79999999999995</v>
      </c>
      <c r="C55" s="160">
        <f>SUM(C56:C59)</f>
        <v>205</v>
      </c>
      <c r="D55" s="160">
        <f t="shared" ref="D55:M55" si="28">SUM(D56:D59)</f>
        <v>50</v>
      </c>
      <c r="E55" s="160">
        <f t="shared" si="28"/>
        <v>50</v>
      </c>
      <c r="F55" s="160">
        <f t="shared" si="28"/>
        <v>20.8</v>
      </c>
      <c r="G55" s="160">
        <f t="shared" si="28"/>
        <v>50</v>
      </c>
      <c r="H55" s="160">
        <f t="shared" si="28"/>
        <v>10</v>
      </c>
      <c r="I55" s="160">
        <f t="shared" si="28"/>
        <v>50</v>
      </c>
      <c r="J55" s="160">
        <f t="shared" si="28"/>
        <v>50</v>
      </c>
      <c r="K55" s="160">
        <f t="shared" si="28"/>
        <v>50</v>
      </c>
      <c r="L55" s="160">
        <f t="shared" si="28"/>
        <v>50</v>
      </c>
      <c r="M55" s="160">
        <f t="shared" si="28"/>
        <v>50</v>
      </c>
      <c r="N55" s="110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</row>
    <row r="56" spans="1:28" ht="15.75" x14ac:dyDescent="0.25">
      <c r="A56" s="106" t="s">
        <v>2</v>
      </c>
      <c r="B56" s="114">
        <f t="shared" ref="B56:B59" si="29">SUM(C56:M56)</f>
        <v>0</v>
      </c>
      <c r="C56" s="79">
        <v>0</v>
      </c>
      <c r="D56" s="79">
        <v>0</v>
      </c>
      <c r="E56" s="79">
        <v>0</v>
      </c>
      <c r="F56" s="79">
        <v>0</v>
      </c>
      <c r="G56" s="79">
        <v>0</v>
      </c>
      <c r="H56" s="79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115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</row>
    <row r="57" spans="1:28" ht="15.75" x14ac:dyDescent="0.25">
      <c r="A57" s="106" t="s">
        <v>3</v>
      </c>
      <c r="B57" s="114">
        <f t="shared" si="29"/>
        <v>0</v>
      </c>
      <c r="C57" s="79">
        <v>0</v>
      </c>
      <c r="D57" s="79">
        <v>0</v>
      </c>
      <c r="E57" s="79">
        <v>0</v>
      </c>
      <c r="F57" s="79">
        <v>0</v>
      </c>
      <c r="G57" s="79">
        <v>0</v>
      </c>
      <c r="H57" s="79">
        <v>0</v>
      </c>
      <c r="I57" s="79">
        <v>0</v>
      </c>
      <c r="J57" s="79">
        <v>0</v>
      </c>
      <c r="K57" s="79">
        <v>0</v>
      </c>
      <c r="L57" s="79">
        <v>0</v>
      </c>
      <c r="M57" s="79">
        <v>0</v>
      </c>
      <c r="N57" s="76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</row>
    <row r="58" spans="1:28" ht="15.75" x14ac:dyDescent="0.25">
      <c r="A58" s="106" t="s">
        <v>4</v>
      </c>
      <c r="B58" s="114">
        <f t="shared" si="29"/>
        <v>635.79999999999995</v>
      </c>
      <c r="C58" s="79">
        <v>205</v>
      </c>
      <c r="D58" s="79">
        <v>50</v>
      </c>
      <c r="E58" s="79">
        <v>50</v>
      </c>
      <c r="F58" s="108">
        <v>20.8</v>
      </c>
      <c r="G58" s="108">
        <v>50</v>
      </c>
      <c r="H58" s="108">
        <v>10</v>
      </c>
      <c r="I58" s="79">
        <v>50</v>
      </c>
      <c r="J58" s="79">
        <v>50</v>
      </c>
      <c r="K58" s="79">
        <v>50</v>
      </c>
      <c r="L58" s="79">
        <v>50</v>
      </c>
      <c r="M58" s="79">
        <v>50</v>
      </c>
      <c r="N58" s="76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</row>
    <row r="59" spans="1:28" ht="16.5" thickBot="1" x14ac:dyDescent="0.3">
      <c r="A59" s="111" t="s">
        <v>5</v>
      </c>
      <c r="B59" s="114">
        <f t="shared" si="29"/>
        <v>0</v>
      </c>
      <c r="C59" s="82">
        <v>0</v>
      </c>
      <c r="D59" s="82"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79">
        <v>0</v>
      </c>
      <c r="L59" s="79">
        <v>0</v>
      </c>
      <c r="M59" s="79">
        <v>0</v>
      </c>
      <c r="N59" s="76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</row>
    <row r="60" spans="1:28" ht="20.25" x14ac:dyDescent="0.25">
      <c r="A60" s="185" t="s">
        <v>18</v>
      </c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7"/>
      <c r="N60" s="76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</row>
    <row r="61" spans="1:28" ht="15.75" x14ac:dyDescent="0.25">
      <c r="A61" s="106" t="s">
        <v>1</v>
      </c>
      <c r="B61" s="75">
        <f>SUM(C61:M61)</f>
        <v>36.700000000000003</v>
      </c>
      <c r="C61" s="155">
        <f>SUM(C62:C65)</f>
        <v>36.700000000000003</v>
      </c>
      <c r="D61" s="155">
        <f t="shared" ref="D61:M61" si="30">SUM(D62:D65)</f>
        <v>0</v>
      </c>
      <c r="E61" s="155">
        <f t="shared" si="30"/>
        <v>0</v>
      </c>
      <c r="F61" s="155">
        <f t="shared" si="30"/>
        <v>0</v>
      </c>
      <c r="G61" s="155">
        <f t="shared" si="30"/>
        <v>0</v>
      </c>
      <c r="H61" s="155">
        <f t="shared" si="30"/>
        <v>0</v>
      </c>
      <c r="I61" s="155">
        <f t="shared" si="30"/>
        <v>0</v>
      </c>
      <c r="J61" s="155">
        <f t="shared" si="30"/>
        <v>0</v>
      </c>
      <c r="K61" s="155">
        <f t="shared" si="30"/>
        <v>0</v>
      </c>
      <c r="L61" s="155">
        <f t="shared" si="30"/>
        <v>0</v>
      </c>
      <c r="M61" s="155">
        <f t="shared" si="30"/>
        <v>0</v>
      </c>
      <c r="N61" s="76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</row>
    <row r="62" spans="1:28" ht="15.75" x14ac:dyDescent="0.25">
      <c r="A62" s="106" t="s">
        <v>2</v>
      </c>
      <c r="B62" s="75">
        <f t="shared" ref="B62:B64" si="31">SUM(C62:M62)</f>
        <v>0</v>
      </c>
      <c r="C62" s="79">
        <v>0</v>
      </c>
      <c r="D62" s="79">
        <v>0</v>
      </c>
      <c r="E62" s="79">
        <v>0</v>
      </c>
      <c r="F62" s="79">
        <v>0</v>
      </c>
      <c r="G62" s="79">
        <v>0</v>
      </c>
      <c r="H62" s="79">
        <v>0</v>
      </c>
      <c r="I62" s="79">
        <v>0</v>
      </c>
      <c r="J62" s="79">
        <v>0</v>
      </c>
      <c r="K62" s="79">
        <v>0</v>
      </c>
      <c r="L62" s="79">
        <v>0</v>
      </c>
      <c r="M62" s="80">
        <v>0</v>
      </c>
      <c r="N62" s="115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</row>
    <row r="63" spans="1:28" ht="15.75" x14ac:dyDescent="0.25">
      <c r="A63" s="106" t="s">
        <v>3</v>
      </c>
      <c r="B63" s="75">
        <f t="shared" si="31"/>
        <v>0</v>
      </c>
      <c r="C63" s="79">
        <v>0</v>
      </c>
      <c r="D63" s="79">
        <v>0</v>
      </c>
      <c r="E63" s="79">
        <v>0</v>
      </c>
      <c r="F63" s="79">
        <v>0</v>
      </c>
      <c r="G63" s="79">
        <v>0</v>
      </c>
      <c r="H63" s="79">
        <v>0</v>
      </c>
      <c r="I63" s="79">
        <v>0</v>
      </c>
      <c r="J63" s="79">
        <v>0</v>
      </c>
      <c r="K63" s="79">
        <v>0</v>
      </c>
      <c r="L63" s="79">
        <v>0</v>
      </c>
      <c r="M63" s="80">
        <v>0</v>
      </c>
      <c r="N63" s="76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</row>
    <row r="64" spans="1:28" ht="15.75" x14ac:dyDescent="0.25">
      <c r="A64" s="106" t="s">
        <v>4</v>
      </c>
      <c r="B64" s="75">
        <f t="shared" si="31"/>
        <v>36.700000000000003</v>
      </c>
      <c r="C64" s="79">
        <v>36.700000000000003</v>
      </c>
      <c r="D64" s="79">
        <v>0</v>
      </c>
      <c r="E64" s="79">
        <v>0</v>
      </c>
      <c r="F64" s="79">
        <v>0</v>
      </c>
      <c r="G64" s="79">
        <v>0</v>
      </c>
      <c r="H64" s="79">
        <v>0</v>
      </c>
      <c r="I64" s="79">
        <v>0</v>
      </c>
      <c r="J64" s="79">
        <v>0</v>
      </c>
      <c r="K64" s="79">
        <v>0</v>
      </c>
      <c r="L64" s="79">
        <v>0</v>
      </c>
      <c r="M64" s="80">
        <v>0</v>
      </c>
      <c r="N64" s="76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</row>
    <row r="65" spans="1:28" ht="16.5" thickBot="1" x14ac:dyDescent="0.3">
      <c r="A65" s="111" t="s">
        <v>5</v>
      </c>
      <c r="B65" s="75">
        <f>SUM(C65:M65)</f>
        <v>0</v>
      </c>
      <c r="C65" s="82">
        <v>0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113">
        <v>0</v>
      </c>
      <c r="N65" s="76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</row>
    <row r="66" spans="1:28" ht="20.25" x14ac:dyDescent="0.25">
      <c r="A66" s="185" t="s">
        <v>17</v>
      </c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7"/>
      <c r="N66" s="76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</row>
    <row r="67" spans="1:28" ht="15.75" x14ac:dyDescent="0.25">
      <c r="A67" s="106" t="s">
        <v>1</v>
      </c>
      <c r="B67" s="107">
        <f>SUM(C67:M67)</f>
        <v>600</v>
      </c>
      <c r="C67" s="155">
        <f>SUM(C68:C71)</f>
        <v>0</v>
      </c>
      <c r="D67" s="155">
        <f t="shared" ref="D67:M67" si="32">SUM(D68:D71)</f>
        <v>0</v>
      </c>
      <c r="E67" s="155">
        <f t="shared" si="32"/>
        <v>0</v>
      </c>
      <c r="F67" s="155">
        <f t="shared" si="32"/>
        <v>0</v>
      </c>
      <c r="G67" s="155">
        <f t="shared" si="32"/>
        <v>300</v>
      </c>
      <c r="H67" s="155">
        <f t="shared" si="32"/>
        <v>300</v>
      </c>
      <c r="I67" s="155">
        <f t="shared" si="32"/>
        <v>0</v>
      </c>
      <c r="J67" s="155">
        <f t="shared" si="32"/>
        <v>0</v>
      </c>
      <c r="K67" s="155">
        <f t="shared" si="32"/>
        <v>0</v>
      </c>
      <c r="L67" s="155">
        <f t="shared" si="32"/>
        <v>0</v>
      </c>
      <c r="M67" s="155">
        <f t="shared" si="32"/>
        <v>0</v>
      </c>
      <c r="N67" s="76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</row>
    <row r="68" spans="1:28" ht="15.75" x14ac:dyDescent="0.25">
      <c r="A68" s="106" t="s">
        <v>2</v>
      </c>
      <c r="B68" s="107">
        <f t="shared" ref="B68:B71" si="33">SUM(C68:M68)</f>
        <v>0</v>
      </c>
      <c r="C68" s="79">
        <v>0</v>
      </c>
      <c r="D68" s="79">
        <v>0</v>
      </c>
      <c r="E68" s="79">
        <v>0</v>
      </c>
      <c r="F68" s="79">
        <v>0</v>
      </c>
      <c r="G68" s="79">
        <v>0</v>
      </c>
      <c r="H68" s="79">
        <v>0</v>
      </c>
      <c r="I68" s="79">
        <v>0</v>
      </c>
      <c r="J68" s="79">
        <v>0</v>
      </c>
      <c r="K68" s="79">
        <v>0</v>
      </c>
      <c r="L68" s="79">
        <v>0</v>
      </c>
      <c r="M68" s="80">
        <v>0</v>
      </c>
      <c r="N68" s="115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</row>
    <row r="69" spans="1:28" ht="15.75" x14ac:dyDescent="0.25">
      <c r="A69" s="106" t="s">
        <v>3</v>
      </c>
      <c r="B69" s="107">
        <f t="shared" si="33"/>
        <v>0</v>
      </c>
      <c r="C69" s="79">
        <v>0</v>
      </c>
      <c r="D69" s="79">
        <v>0</v>
      </c>
      <c r="E69" s="79">
        <v>0</v>
      </c>
      <c r="F69" s="79">
        <v>0</v>
      </c>
      <c r="G69" s="79">
        <v>0</v>
      </c>
      <c r="H69" s="79">
        <v>0</v>
      </c>
      <c r="I69" s="79">
        <v>0</v>
      </c>
      <c r="J69" s="79">
        <v>0</v>
      </c>
      <c r="K69" s="79">
        <v>0</v>
      </c>
      <c r="L69" s="79">
        <v>0</v>
      </c>
      <c r="M69" s="80">
        <v>0</v>
      </c>
      <c r="N69" s="76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</row>
    <row r="70" spans="1:28" ht="15.75" x14ac:dyDescent="0.25">
      <c r="A70" s="106" t="s">
        <v>4</v>
      </c>
      <c r="B70" s="107">
        <f t="shared" si="33"/>
        <v>600</v>
      </c>
      <c r="C70" s="79">
        <v>0</v>
      </c>
      <c r="D70" s="79">
        <v>0</v>
      </c>
      <c r="E70" s="79">
        <v>0</v>
      </c>
      <c r="F70" s="79">
        <v>0</v>
      </c>
      <c r="G70" s="79">
        <v>300</v>
      </c>
      <c r="H70" s="79">
        <v>300</v>
      </c>
      <c r="I70" s="79">
        <v>0</v>
      </c>
      <c r="J70" s="79">
        <v>0</v>
      </c>
      <c r="K70" s="79">
        <v>0</v>
      </c>
      <c r="L70" s="79">
        <v>0</v>
      </c>
      <c r="M70" s="80">
        <v>0</v>
      </c>
      <c r="N70" s="76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</row>
    <row r="71" spans="1:28" ht="16.5" thickBot="1" x14ac:dyDescent="0.3">
      <c r="A71" s="111" t="s">
        <v>5</v>
      </c>
      <c r="B71" s="107">
        <f t="shared" si="33"/>
        <v>0</v>
      </c>
      <c r="C71" s="82">
        <v>0</v>
      </c>
      <c r="D71" s="82">
        <v>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113">
        <v>0</v>
      </c>
      <c r="N71" s="76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</row>
    <row r="72" spans="1:28" ht="16.5" thickBot="1" x14ac:dyDescent="0.3">
      <c r="A72" s="120"/>
      <c r="B72" s="161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</row>
    <row r="73" spans="1:28" ht="20.25" x14ac:dyDescent="0.25">
      <c r="A73" s="185" t="s">
        <v>41</v>
      </c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7"/>
      <c r="N73" s="76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</row>
    <row r="74" spans="1:28" ht="15.75" x14ac:dyDescent="0.25">
      <c r="A74" s="106" t="s">
        <v>1</v>
      </c>
      <c r="B74" s="107">
        <f>SUM(C74:M74)</f>
        <v>792.9</v>
      </c>
      <c r="C74" s="155">
        <f>SUM(C75:C78)</f>
        <v>0</v>
      </c>
      <c r="D74" s="155">
        <f t="shared" ref="D74:M74" si="34">SUM(D75:D78)</f>
        <v>0</v>
      </c>
      <c r="E74" s="155">
        <f t="shared" si="34"/>
        <v>0</v>
      </c>
      <c r="F74" s="155">
        <f t="shared" si="34"/>
        <v>0</v>
      </c>
      <c r="G74" s="155">
        <f t="shared" si="34"/>
        <v>0</v>
      </c>
      <c r="H74" s="155">
        <f t="shared" si="34"/>
        <v>0</v>
      </c>
      <c r="I74" s="155">
        <f t="shared" si="34"/>
        <v>0</v>
      </c>
      <c r="J74" s="155">
        <f t="shared" si="34"/>
        <v>0</v>
      </c>
      <c r="K74" s="155">
        <f t="shared" si="34"/>
        <v>792.9</v>
      </c>
      <c r="L74" s="155">
        <f t="shared" si="34"/>
        <v>0</v>
      </c>
      <c r="M74" s="155">
        <f t="shared" si="34"/>
        <v>0</v>
      </c>
      <c r="N74" s="76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</row>
    <row r="75" spans="1:28" ht="15.75" x14ac:dyDescent="0.25">
      <c r="A75" s="106" t="s">
        <v>2</v>
      </c>
      <c r="B75" s="107">
        <f t="shared" ref="B75:B78" si="35">SUM(C75:M75)</f>
        <v>0</v>
      </c>
      <c r="C75" s="79">
        <v>0</v>
      </c>
      <c r="D75" s="79">
        <v>0</v>
      </c>
      <c r="E75" s="79">
        <v>0</v>
      </c>
      <c r="F75" s="79">
        <v>0</v>
      </c>
      <c r="G75" s="79">
        <v>0</v>
      </c>
      <c r="H75" s="79">
        <v>0</v>
      </c>
      <c r="I75" s="79">
        <v>0</v>
      </c>
      <c r="J75" s="79">
        <v>0</v>
      </c>
      <c r="K75" s="79">
        <v>0</v>
      </c>
      <c r="L75" s="79">
        <v>0</v>
      </c>
      <c r="M75" s="80">
        <v>0</v>
      </c>
      <c r="N75" s="76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</row>
    <row r="76" spans="1:28" ht="15.75" x14ac:dyDescent="0.25">
      <c r="A76" s="106" t="s">
        <v>3</v>
      </c>
      <c r="B76" s="107">
        <f t="shared" si="35"/>
        <v>0</v>
      </c>
      <c r="C76" s="79">
        <v>0</v>
      </c>
      <c r="D76" s="79">
        <v>0</v>
      </c>
      <c r="E76" s="79">
        <v>0</v>
      </c>
      <c r="F76" s="79">
        <v>0</v>
      </c>
      <c r="G76" s="79">
        <v>0</v>
      </c>
      <c r="H76" s="79">
        <v>0</v>
      </c>
      <c r="I76" s="79">
        <v>0</v>
      </c>
      <c r="J76" s="79">
        <v>0</v>
      </c>
      <c r="K76" s="79">
        <v>0</v>
      </c>
      <c r="L76" s="79">
        <v>0</v>
      </c>
      <c r="M76" s="80">
        <v>0</v>
      </c>
      <c r="N76" s="76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</row>
    <row r="77" spans="1:28" ht="15.75" x14ac:dyDescent="0.25">
      <c r="A77" s="106" t="s">
        <v>4</v>
      </c>
      <c r="B77" s="107">
        <f t="shared" si="35"/>
        <v>792.9</v>
      </c>
      <c r="C77" s="79">
        <v>0</v>
      </c>
      <c r="D77" s="79">
        <v>0</v>
      </c>
      <c r="E77" s="79">
        <v>0</v>
      </c>
      <c r="F77" s="79">
        <v>0</v>
      </c>
      <c r="G77" s="79">
        <v>0</v>
      </c>
      <c r="H77" s="79">
        <v>0</v>
      </c>
      <c r="I77" s="79">
        <v>0</v>
      </c>
      <c r="J77" s="79">
        <v>0</v>
      </c>
      <c r="K77" s="79">
        <v>792.9</v>
      </c>
      <c r="L77" s="79">
        <v>0</v>
      </c>
      <c r="M77" s="80">
        <v>0</v>
      </c>
      <c r="N77" s="76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</row>
    <row r="78" spans="1:28" ht="16.5" thickBot="1" x14ac:dyDescent="0.3">
      <c r="A78" s="111" t="s">
        <v>5</v>
      </c>
      <c r="B78" s="121">
        <f t="shared" si="35"/>
        <v>0</v>
      </c>
      <c r="C78" s="82">
        <v>0</v>
      </c>
      <c r="D78" s="82"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v>0</v>
      </c>
      <c r="M78" s="113">
        <v>0</v>
      </c>
      <c r="N78" s="76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</row>
    <row r="79" spans="1:28" ht="16.5" thickBot="1" x14ac:dyDescent="0.3">
      <c r="A79" s="122"/>
      <c r="B79" s="161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</row>
    <row r="80" spans="1:28" ht="20.25" x14ac:dyDescent="0.25">
      <c r="A80" s="194" t="s">
        <v>19</v>
      </c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6"/>
      <c r="N80" s="76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</row>
    <row r="81" spans="1:28" ht="15.75" x14ac:dyDescent="0.25">
      <c r="A81" s="138" t="s">
        <v>1</v>
      </c>
      <c r="B81" s="139">
        <f>SUM(C81:M81)</f>
        <v>1130</v>
      </c>
      <c r="C81" s="140">
        <v>882.2</v>
      </c>
      <c r="D81" s="140">
        <v>100</v>
      </c>
      <c r="E81" s="140">
        <v>4.3</v>
      </c>
      <c r="F81" s="141">
        <v>100</v>
      </c>
      <c r="G81" s="141">
        <v>43.5</v>
      </c>
      <c r="H81" s="141">
        <v>0</v>
      </c>
      <c r="I81" s="141">
        <v>0</v>
      </c>
      <c r="J81" s="141">
        <v>0</v>
      </c>
      <c r="K81" s="141">
        <v>0</v>
      </c>
      <c r="L81" s="141">
        <v>0</v>
      </c>
      <c r="M81" s="142">
        <v>0</v>
      </c>
      <c r="N81" s="76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</row>
    <row r="82" spans="1:28" ht="15.75" x14ac:dyDescent="0.25">
      <c r="A82" s="138" t="s">
        <v>2</v>
      </c>
      <c r="B82" s="139">
        <f t="shared" ref="B82:B85" si="36">SUM(C82:M82)</f>
        <v>0</v>
      </c>
      <c r="C82" s="141">
        <v>0</v>
      </c>
      <c r="D82" s="141">
        <v>0</v>
      </c>
      <c r="E82" s="141">
        <v>0</v>
      </c>
      <c r="F82" s="141">
        <v>0</v>
      </c>
      <c r="G82" s="141">
        <v>0</v>
      </c>
      <c r="H82" s="141">
        <v>0</v>
      </c>
      <c r="I82" s="141">
        <v>0</v>
      </c>
      <c r="J82" s="141">
        <v>0</v>
      </c>
      <c r="K82" s="141">
        <v>0</v>
      </c>
      <c r="L82" s="141">
        <v>0</v>
      </c>
      <c r="M82" s="142">
        <v>0</v>
      </c>
      <c r="N82" s="115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</row>
    <row r="83" spans="1:28" ht="15.75" x14ac:dyDescent="0.25">
      <c r="A83" s="138" t="s">
        <v>3</v>
      </c>
      <c r="B83" s="139">
        <f t="shared" si="36"/>
        <v>0</v>
      </c>
      <c r="C83" s="141">
        <v>0</v>
      </c>
      <c r="D83" s="141">
        <v>0</v>
      </c>
      <c r="E83" s="141">
        <v>0</v>
      </c>
      <c r="F83" s="141">
        <v>0</v>
      </c>
      <c r="G83" s="141">
        <v>0</v>
      </c>
      <c r="H83" s="141">
        <v>0</v>
      </c>
      <c r="I83" s="141">
        <v>0</v>
      </c>
      <c r="J83" s="141">
        <v>0</v>
      </c>
      <c r="K83" s="141">
        <v>0</v>
      </c>
      <c r="L83" s="141">
        <v>0</v>
      </c>
      <c r="M83" s="142">
        <v>0</v>
      </c>
      <c r="N83" s="76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</row>
    <row r="84" spans="1:28" ht="15.75" x14ac:dyDescent="0.25">
      <c r="A84" s="138" t="s">
        <v>4</v>
      </c>
      <c r="B84" s="139">
        <f t="shared" si="36"/>
        <v>1130</v>
      </c>
      <c r="C84" s="140">
        <v>882.2</v>
      </c>
      <c r="D84" s="141">
        <v>100</v>
      </c>
      <c r="E84" s="141">
        <v>4.3</v>
      </c>
      <c r="F84" s="141">
        <v>100</v>
      </c>
      <c r="G84" s="141">
        <v>43.5</v>
      </c>
      <c r="H84" s="141">
        <v>0</v>
      </c>
      <c r="I84" s="141">
        <v>0</v>
      </c>
      <c r="J84" s="141">
        <v>0</v>
      </c>
      <c r="K84" s="141">
        <v>0</v>
      </c>
      <c r="L84" s="141">
        <v>0</v>
      </c>
      <c r="M84" s="142">
        <v>0</v>
      </c>
      <c r="N84" s="76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</row>
    <row r="85" spans="1:28" ht="16.5" thickBot="1" x14ac:dyDescent="0.3">
      <c r="A85" s="143" t="s">
        <v>5</v>
      </c>
      <c r="B85" s="162">
        <f t="shared" si="36"/>
        <v>0</v>
      </c>
      <c r="C85" s="144">
        <v>0</v>
      </c>
      <c r="D85" s="144">
        <v>0</v>
      </c>
      <c r="E85" s="144">
        <v>0</v>
      </c>
      <c r="F85" s="144">
        <v>0</v>
      </c>
      <c r="G85" s="144">
        <v>0</v>
      </c>
      <c r="H85" s="144">
        <v>0</v>
      </c>
      <c r="I85" s="144">
        <v>0</v>
      </c>
      <c r="J85" s="144">
        <v>0</v>
      </c>
      <c r="K85" s="144">
        <v>0</v>
      </c>
      <c r="L85" s="144">
        <v>0</v>
      </c>
      <c r="M85" s="145">
        <v>0</v>
      </c>
      <c r="N85" s="76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</row>
    <row r="86" spans="1:28" ht="16.5" thickBot="1" x14ac:dyDescent="0.3">
      <c r="A86" s="120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</row>
    <row r="87" spans="1:28" ht="20.25" x14ac:dyDescent="0.25">
      <c r="A87" s="179" t="s">
        <v>20</v>
      </c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1"/>
      <c r="N87" s="76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</row>
    <row r="88" spans="1:28" ht="15.75" x14ac:dyDescent="0.25">
      <c r="A88" s="146" t="s">
        <v>1</v>
      </c>
      <c r="B88" s="163">
        <f>SUM(C88:M88)</f>
        <v>1636.1</v>
      </c>
      <c r="C88" s="160">
        <f>C94+C100</f>
        <v>0</v>
      </c>
      <c r="D88" s="160">
        <f t="shared" ref="D88:H88" si="37">D94+D100</f>
        <v>59</v>
      </c>
      <c r="E88" s="160">
        <f t="shared" si="37"/>
        <v>30</v>
      </c>
      <c r="F88" s="160">
        <f t="shared" si="37"/>
        <v>150</v>
      </c>
      <c r="G88" s="160">
        <f t="shared" si="37"/>
        <v>635.6</v>
      </c>
      <c r="H88" s="160">
        <f t="shared" si="37"/>
        <v>36.4</v>
      </c>
      <c r="I88" s="160">
        <f>I94+I100</f>
        <v>100</v>
      </c>
      <c r="J88" s="160">
        <f t="shared" ref="J88:L88" si="38">J94+J100</f>
        <v>6</v>
      </c>
      <c r="K88" s="160">
        <f t="shared" si="38"/>
        <v>579.1</v>
      </c>
      <c r="L88" s="160">
        <f t="shared" si="38"/>
        <v>10</v>
      </c>
      <c r="M88" s="160">
        <f t="shared" ref="C88:M92" si="39">M94+M100</f>
        <v>30</v>
      </c>
      <c r="N88" s="76">
        <f>SUM(C88:M88)</f>
        <v>1636.1</v>
      </c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</row>
    <row r="89" spans="1:28" ht="15.75" x14ac:dyDescent="0.25">
      <c r="A89" s="146" t="s">
        <v>2</v>
      </c>
      <c r="B89" s="147">
        <f t="shared" ref="B89:B92" si="40">SUM(C89:M89)</f>
        <v>0</v>
      </c>
      <c r="C89" s="148">
        <f t="shared" si="39"/>
        <v>0</v>
      </c>
      <c r="D89" s="148">
        <f t="shared" si="39"/>
        <v>0</v>
      </c>
      <c r="E89" s="148">
        <f t="shared" si="39"/>
        <v>0</v>
      </c>
      <c r="F89" s="148">
        <f t="shared" si="39"/>
        <v>0</v>
      </c>
      <c r="G89" s="148">
        <f t="shared" si="39"/>
        <v>0</v>
      </c>
      <c r="H89" s="148">
        <f t="shared" si="39"/>
        <v>0</v>
      </c>
      <c r="I89" s="148">
        <f t="shared" si="39"/>
        <v>0</v>
      </c>
      <c r="J89" s="148">
        <f t="shared" si="39"/>
        <v>0</v>
      </c>
      <c r="K89" s="148">
        <f t="shared" ref="K89" si="41">K95+K101</f>
        <v>0</v>
      </c>
      <c r="L89" s="148">
        <f t="shared" ref="L89:M89" si="42">L95+L101</f>
        <v>0</v>
      </c>
      <c r="M89" s="148">
        <f t="shared" si="42"/>
        <v>0</v>
      </c>
      <c r="N89" s="115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</row>
    <row r="90" spans="1:28" ht="16.5" thickBot="1" x14ac:dyDescent="0.3">
      <c r="A90" s="146" t="s">
        <v>3</v>
      </c>
      <c r="B90" s="147">
        <f t="shared" si="40"/>
        <v>0</v>
      </c>
      <c r="C90" s="148">
        <f t="shared" si="39"/>
        <v>0</v>
      </c>
      <c r="D90" s="148">
        <f t="shared" si="39"/>
        <v>0</v>
      </c>
      <c r="E90" s="148">
        <f t="shared" si="39"/>
        <v>0</v>
      </c>
      <c r="F90" s="148">
        <f t="shared" si="39"/>
        <v>0</v>
      </c>
      <c r="G90" s="148">
        <f t="shared" si="39"/>
        <v>0</v>
      </c>
      <c r="H90" s="148">
        <f t="shared" si="39"/>
        <v>0</v>
      </c>
      <c r="I90" s="148">
        <f t="shared" si="39"/>
        <v>0</v>
      </c>
      <c r="J90" s="148">
        <f t="shared" si="39"/>
        <v>0</v>
      </c>
      <c r="K90" s="148">
        <f t="shared" si="39"/>
        <v>0</v>
      </c>
      <c r="L90" s="148">
        <f t="shared" si="39"/>
        <v>0</v>
      </c>
      <c r="M90" s="148">
        <f t="shared" si="39"/>
        <v>0</v>
      </c>
      <c r="N90" s="110"/>
      <c r="O90" s="77"/>
      <c r="P90" s="77">
        <f>SUM(Q90:AA90)</f>
        <v>1616.1</v>
      </c>
      <c r="Q90" s="28">
        <v>0</v>
      </c>
      <c r="R90" s="28">
        <v>59</v>
      </c>
      <c r="S90" s="28">
        <v>30</v>
      </c>
      <c r="T90" s="29">
        <v>150</v>
      </c>
      <c r="U90" s="29">
        <v>635.6</v>
      </c>
      <c r="V90" s="29">
        <v>36.4</v>
      </c>
      <c r="W90" s="30">
        <v>100</v>
      </c>
      <c r="X90" s="31">
        <v>6</v>
      </c>
      <c r="Y90" s="77">
        <v>579.1</v>
      </c>
      <c r="Z90" s="77">
        <v>10</v>
      </c>
      <c r="AA90" s="77">
        <v>10</v>
      </c>
      <c r="AB90" s="77"/>
    </row>
    <row r="91" spans="1:28" ht="16.5" thickBot="1" x14ac:dyDescent="0.3">
      <c r="A91" s="146" t="s">
        <v>4</v>
      </c>
      <c r="B91" s="147">
        <f t="shared" si="40"/>
        <v>1636.1</v>
      </c>
      <c r="C91" s="148">
        <f t="shared" si="39"/>
        <v>0</v>
      </c>
      <c r="D91" s="148">
        <f t="shared" si="39"/>
        <v>59</v>
      </c>
      <c r="E91" s="148">
        <f t="shared" si="39"/>
        <v>30</v>
      </c>
      <c r="F91" s="148">
        <f t="shared" si="39"/>
        <v>150</v>
      </c>
      <c r="G91" s="148">
        <f t="shared" si="39"/>
        <v>635.6</v>
      </c>
      <c r="H91" s="148">
        <f t="shared" si="39"/>
        <v>36.4</v>
      </c>
      <c r="I91" s="148">
        <f t="shared" si="39"/>
        <v>100</v>
      </c>
      <c r="J91" s="148">
        <v>6</v>
      </c>
      <c r="K91" s="148">
        <v>579.1</v>
      </c>
      <c r="L91" s="148">
        <f t="shared" ref="L91:M91" si="43">L97+L103</f>
        <v>10</v>
      </c>
      <c r="M91" s="148">
        <f t="shared" si="43"/>
        <v>30</v>
      </c>
      <c r="N91" s="110"/>
      <c r="O91" s="77"/>
      <c r="P91" s="77">
        <f t="shared" ref="P91:P94" si="44">SUM(Q91:X91)</f>
        <v>0</v>
      </c>
      <c r="Q91" s="28">
        <v>0</v>
      </c>
      <c r="R91" s="28">
        <v>0</v>
      </c>
      <c r="S91" s="28">
        <v>0</v>
      </c>
      <c r="T91" s="29">
        <v>0</v>
      </c>
      <c r="U91" s="29">
        <v>0</v>
      </c>
      <c r="V91" s="29">
        <v>0</v>
      </c>
      <c r="W91" s="30">
        <v>0</v>
      </c>
      <c r="X91" s="31">
        <v>0</v>
      </c>
      <c r="Y91" s="77"/>
      <c r="Z91" s="77"/>
      <c r="AA91" s="77"/>
      <c r="AB91" s="77"/>
    </row>
    <row r="92" spans="1:28" ht="16.5" thickBot="1" x14ac:dyDescent="0.3">
      <c r="A92" s="149" t="s">
        <v>5</v>
      </c>
      <c r="B92" s="147">
        <f t="shared" si="40"/>
        <v>0</v>
      </c>
      <c r="C92" s="150">
        <f t="shared" si="39"/>
        <v>0</v>
      </c>
      <c r="D92" s="150">
        <f t="shared" si="39"/>
        <v>0</v>
      </c>
      <c r="E92" s="150">
        <f t="shared" si="39"/>
        <v>0</v>
      </c>
      <c r="F92" s="150">
        <f t="shared" si="39"/>
        <v>0</v>
      </c>
      <c r="G92" s="150">
        <f t="shared" si="39"/>
        <v>0</v>
      </c>
      <c r="H92" s="150">
        <f t="shared" si="39"/>
        <v>0</v>
      </c>
      <c r="I92" s="150">
        <f t="shared" si="39"/>
        <v>0</v>
      </c>
      <c r="J92" s="150">
        <f t="shared" si="39"/>
        <v>0</v>
      </c>
      <c r="K92" s="150">
        <f t="shared" ref="K92:M92" si="45">K98+K104</f>
        <v>0</v>
      </c>
      <c r="L92" s="150">
        <f t="shared" si="45"/>
        <v>0</v>
      </c>
      <c r="M92" s="151">
        <f t="shared" si="45"/>
        <v>0</v>
      </c>
      <c r="N92" s="110"/>
      <c r="O92" s="77"/>
      <c r="P92" s="77">
        <f t="shared" si="44"/>
        <v>0</v>
      </c>
      <c r="Q92" s="28">
        <v>0</v>
      </c>
      <c r="R92" s="28">
        <v>0</v>
      </c>
      <c r="S92" s="28">
        <v>0</v>
      </c>
      <c r="T92" s="29">
        <v>0</v>
      </c>
      <c r="U92" s="29">
        <v>0</v>
      </c>
      <c r="V92" s="29">
        <v>0</v>
      </c>
      <c r="W92" s="30">
        <v>0</v>
      </c>
      <c r="X92" s="31">
        <v>0</v>
      </c>
      <c r="Y92" s="77"/>
      <c r="Z92" s="77"/>
      <c r="AA92" s="77"/>
      <c r="AB92" s="77"/>
    </row>
    <row r="93" spans="1:28" ht="21" thickBot="1" x14ac:dyDescent="0.3">
      <c r="A93" s="176" t="s">
        <v>23</v>
      </c>
      <c r="B93" s="177"/>
      <c r="C93" s="177"/>
      <c r="D93" s="177"/>
      <c r="E93" s="177"/>
      <c r="F93" s="177"/>
      <c r="G93" s="177"/>
      <c r="H93" s="177"/>
      <c r="I93" s="177"/>
      <c r="J93" s="177"/>
      <c r="K93" s="177"/>
      <c r="L93" s="177"/>
      <c r="M93" s="178"/>
      <c r="N93" s="110"/>
      <c r="O93" s="77"/>
      <c r="P93" s="77">
        <f t="shared" si="44"/>
        <v>1797</v>
      </c>
      <c r="Q93" s="28">
        <v>0</v>
      </c>
      <c r="R93" s="28">
        <v>59</v>
      </c>
      <c r="S93" s="28">
        <v>30</v>
      </c>
      <c r="T93" s="29">
        <v>150</v>
      </c>
      <c r="U93" s="29">
        <v>635.6</v>
      </c>
      <c r="V93" s="29">
        <v>36.4</v>
      </c>
      <c r="W93" s="30">
        <v>786</v>
      </c>
      <c r="X93" s="31">
        <v>100</v>
      </c>
      <c r="Y93" s="77"/>
      <c r="Z93" s="77"/>
      <c r="AA93" s="77"/>
      <c r="AB93" s="77"/>
    </row>
    <row r="94" spans="1:28" ht="16.5" thickBot="1" x14ac:dyDescent="0.3">
      <c r="A94" s="106" t="s">
        <v>1</v>
      </c>
      <c r="B94" s="117">
        <f>SUM(C94:M94)</f>
        <v>1636.1</v>
      </c>
      <c r="C94" s="108">
        <v>0</v>
      </c>
      <c r="D94" s="108">
        <v>59</v>
      </c>
      <c r="E94" s="108">
        <v>30</v>
      </c>
      <c r="F94" s="79">
        <v>150</v>
      </c>
      <c r="G94" s="79">
        <v>635.6</v>
      </c>
      <c r="H94" s="79">
        <v>36.4</v>
      </c>
      <c r="I94" s="79">
        <v>100</v>
      </c>
      <c r="J94" s="79">
        <v>6</v>
      </c>
      <c r="K94" s="79">
        <v>579.1</v>
      </c>
      <c r="L94" s="79">
        <v>10</v>
      </c>
      <c r="M94" s="80">
        <v>30</v>
      </c>
      <c r="N94" s="110"/>
      <c r="O94" s="77"/>
      <c r="P94" s="77">
        <f t="shared" si="44"/>
        <v>0</v>
      </c>
      <c r="Q94" s="28">
        <v>0</v>
      </c>
      <c r="R94" s="28">
        <v>0</v>
      </c>
      <c r="S94" s="28">
        <v>0</v>
      </c>
      <c r="T94" s="29">
        <v>0</v>
      </c>
      <c r="U94" s="29">
        <v>0</v>
      </c>
      <c r="V94" s="29">
        <v>0</v>
      </c>
      <c r="W94" s="30">
        <v>0</v>
      </c>
      <c r="X94" s="31">
        <v>0</v>
      </c>
      <c r="Y94" s="77"/>
      <c r="Z94" s="77"/>
      <c r="AA94" s="77"/>
      <c r="AB94" s="77"/>
    </row>
    <row r="95" spans="1:28" ht="15.75" x14ac:dyDescent="0.25">
      <c r="A95" s="106" t="s">
        <v>2</v>
      </c>
      <c r="B95" s="117">
        <f t="shared" ref="B95:B98" si="46">SUM(C95:M95)</f>
        <v>0</v>
      </c>
      <c r="C95" s="108">
        <v>0</v>
      </c>
      <c r="D95" s="108">
        <v>0</v>
      </c>
      <c r="E95" s="108">
        <v>0</v>
      </c>
      <c r="F95" s="79">
        <v>0</v>
      </c>
      <c r="G95" s="79">
        <v>0</v>
      </c>
      <c r="H95" s="79">
        <v>0</v>
      </c>
      <c r="I95" s="79">
        <v>0</v>
      </c>
      <c r="J95" s="79">
        <v>0</v>
      </c>
      <c r="K95" s="79">
        <v>0</v>
      </c>
      <c r="L95" s="79">
        <v>0</v>
      </c>
      <c r="M95" s="80">
        <v>0</v>
      </c>
      <c r="N95" s="76"/>
      <c r="O95" s="77"/>
      <c r="P95" s="77"/>
      <c r="Q95" s="26"/>
      <c r="R95" s="26"/>
      <c r="S95" s="26"/>
      <c r="T95" s="27"/>
      <c r="U95" s="27"/>
      <c r="V95" s="27"/>
      <c r="W95" s="27"/>
      <c r="X95" s="27"/>
      <c r="Y95" s="77"/>
      <c r="Z95" s="77"/>
      <c r="AA95" s="77"/>
      <c r="AB95" s="77"/>
    </row>
    <row r="96" spans="1:28" ht="16.5" thickBot="1" x14ac:dyDescent="0.3">
      <c r="A96" s="106" t="s">
        <v>3</v>
      </c>
      <c r="B96" s="117">
        <f t="shared" si="46"/>
        <v>0</v>
      </c>
      <c r="C96" s="108">
        <v>0</v>
      </c>
      <c r="D96" s="108">
        <v>0</v>
      </c>
      <c r="E96" s="108">
        <v>0</v>
      </c>
      <c r="F96" s="79">
        <v>0</v>
      </c>
      <c r="G96" s="79">
        <v>0</v>
      </c>
      <c r="H96" s="79">
        <v>0</v>
      </c>
      <c r="I96" s="79">
        <v>0</v>
      </c>
      <c r="J96" s="79">
        <v>0</v>
      </c>
      <c r="K96" s="79">
        <v>0</v>
      </c>
      <c r="L96" s="79">
        <v>0</v>
      </c>
      <c r="M96" s="80">
        <v>0</v>
      </c>
      <c r="N96" s="76"/>
      <c r="O96" s="77"/>
      <c r="P96" s="77"/>
      <c r="Q96" s="26"/>
      <c r="R96" s="26"/>
      <c r="S96" s="26"/>
      <c r="T96" s="27"/>
      <c r="U96" s="27"/>
      <c r="V96" s="27"/>
      <c r="W96" s="27"/>
      <c r="X96" s="27"/>
      <c r="Y96" s="77"/>
      <c r="Z96" s="77"/>
      <c r="AA96" s="77"/>
      <c r="AB96" s="77"/>
    </row>
    <row r="97" spans="1:28" ht="16.5" thickBot="1" x14ac:dyDescent="0.3">
      <c r="A97" s="106" t="s">
        <v>4</v>
      </c>
      <c r="B97" s="117">
        <f t="shared" si="46"/>
        <v>1636.1</v>
      </c>
      <c r="C97" s="108">
        <v>0</v>
      </c>
      <c r="D97" s="108">
        <v>59</v>
      </c>
      <c r="E97" s="108">
        <v>30</v>
      </c>
      <c r="F97" s="79">
        <v>150</v>
      </c>
      <c r="G97" s="79">
        <v>635.6</v>
      </c>
      <c r="H97" s="79">
        <v>36.4</v>
      </c>
      <c r="I97" s="79">
        <v>100</v>
      </c>
      <c r="J97" s="79">
        <v>6</v>
      </c>
      <c r="K97" s="79">
        <v>579.1</v>
      </c>
      <c r="L97" s="79">
        <v>10</v>
      </c>
      <c r="M97" s="80">
        <v>30</v>
      </c>
      <c r="N97" s="76"/>
      <c r="O97" s="77"/>
      <c r="P97" s="77">
        <f>SUM(Q97:AA97)</f>
        <v>518</v>
      </c>
      <c r="Q97" s="237">
        <v>0</v>
      </c>
      <c r="R97" s="237">
        <v>59</v>
      </c>
      <c r="S97" s="237">
        <v>0</v>
      </c>
      <c r="T97" s="29">
        <v>0</v>
      </c>
      <c r="U97" s="29">
        <v>0</v>
      </c>
      <c r="V97" s="29">
        <v>0</v>
      </c>
      <c r="W97" s="30">
        <v>59</v>
      </c>
      <c r="X97" s="31">
        <v>0</v>
      </c>
      <c r="Y97" s="31">
        <v>400</v>
      </c>
      <c r="Z97" s="31">
        <v>0</v>
      </c>
      <c r="AA97" s="31">
        <v>0</v>
      </c>
      <c r="AB97" s="77"/>
    </row>
    <row r="98" spans="1:28" ht="16.5" thickBot="1" x14ac:dyDescent="0.3">
      <c r="A98" s="111" t="s">
        <v>5</v>
      </c>
      <c r="B98" s="117">
        <f t="shared" si="46"/>
        <v>0</v>
      </c>
      <c r="C98" s="112">
        <v>0</v>
      </c>
      <c r="D98" s="112">
        <v>0</v>
      </c>
      <c r="E98" s="11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113">
        <v>0</v>
      </c>
      <c r="N98" s="76"/>
      <c r="O98" s="77"/>
      <c r="P98" s="77"/>
      <c r="Q98" s="26"/>
      <c r="R98" s="26"/>
      <c r="S98" s="26"/>
      <c r="T98" s="27"/>
      <c r="U98" s="27"/>
      <c r="V98" s="27"/>
      <c r="W98" s="27"/>
      <c r="X98" s="27"/>
      <c r="Y98" s="77"/>
      <c r="Z98" s="77"/>
      <c r="AA98" s="77"/>
      <c r="AB98" s="77"/>
    </row>
    <row r="99" spans="1:28" ht="20.25" x14ac:dyDescent="0.25">
      <c r="A99" s="176" t="s">
        <v>24</v>
      </c>
      <c r="B99" s="177"/>
      <c r="C99" s="177"/>
      <c r="D99" s="177"/>
      <c r="E99" s="177"/>
      <c r="F99" s="177"/>
      <c r="G99" s="177"/>
      <c r="H99" s="177"/>
      <c r="I99" s="177"/>
      <c r="J99" s="177"/>
      <c r="K99" s="177"/>
      <c r="L99" s="177"/>
      <c r="M99" s="178"/>
      <c r="N99" s="76"/>
      <c r="O99" s="77"/>
      <c r="P99" s="77"/>
      <c r="Q99" s="26"/>
      <c r="R99" s="26"/>
      <c r="S99" s="26"/>
      <c r="T99" s="27"/>
      <c r="U99" s="27"/>
      <c r="V99" s="27"/>
      <c r="W99" s="27"/>
      <c r="X99" s="27"/>
      <c r="Y99" s="77"/>
      <c r="Z99" s="77"/>
      <c r="AA99" s="77"/>
      <c r="AB99" s="77"/>
    </row>
    <row r="100" spans="1:28" ht="15.75" x14ac:dyDescent="0.25">
      <c r="A100" s="106" t="s">
        <v>1</v>
      </c>
      <c r="B100" s="117">
        <f>SUM(C100:M100)</f>
        <v>0</v>
      </c>
      <c r="C100" s="79">
        <v>0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0</v>
      </c>
      <c r="L100" s="79">
        <v>0</v>
      </c>
      <c r="M100" s="80">
        <v>0</v>
      </c>
      <c r="N100" s="76"/>
      <c r="O100" s="77"/>
      <c r="P100" s="77"/>
      <c r="Q100" s="26"/>
      <c r="R100" s="26"/>
      <c r="S100" s="26"/>
      <c r="T100" s="27"/>
      <c r="U100" s="27"/>
      <c r="V100" s="27"/>
      <c r="W100" s="27"/>
      <c r="X100" s="27"/>
      <c r="Y100" s="77"/>
      <c r="Z100" s="77"/>
      <c r="AA100" s="77"/>
      <c r="AB100" s="77"/>
    </row>
    <row r="101" spans="1:28" ht="15.75" x14ac:dyDescent="0.25">
      <c r="A101" s="106" t="s">
        <v>2</v>
      </c>
      <c r="B101" s="117">
        <f t="shared" ref="B101:B104" si="47">SUM(C101:M101)</f>
        <v>0</v>
      </c>
      <c r="C101" s="79">
        <v>0</v>
      </c>
      <c r="D101" s="79">
        <v>0</v>
      </c>
      <c r="E101" s="79">
        <v>0</v>
      </c>
      <c r="F101" s="79">
        <v>0</v>
      </c>
      <c r="G101" s="79">
        <v>0</v>
      </c>
      <c r="H101" s="79">
        <v>0</v>
      </c>
      <c r="I101" s="79">
        <v>0</v>
      </c>
      <c r="J101" s="79">
        <v>0</v>
      </c>
      <c r="K101" s="79">
        <v>0</v>
      </c>
      <c r="L101" s="79">
        <v>0</v>
      </c>
      <c r="M101" s="80">
        <v>0</v>
      </c>
      <c r="N101" s="76"/>
      <c r="O101" s="77"/>
      <c r="P101" s="77"/>
      <c r="Q101" s="26"/>
      <c r="R101" s="26"/>
      <c r="S101" s="26"/>
      <c r="T101" s="27"/>
      <c r="U101" s="27"/>
      <c r="V101" s="27"/>
      <c r="W101" s="27"/>
      <c r="X101" s="27"/>
      <c r="Y101" s="77"/>
      <c r="Z101" s="77"/>
      <c r="AA101" s="77"/>
      <c r="AB101" s="77"/>
    </row>
    <row r="102" spans="1:28" ht="15.75" x14ac:dyDescent="0.25">
      <c r="A102" s="106" t="s">
        <v>3</v>
      </c>
      <c r="B102" s="117">
        <f t="shared" si="47"/>
        <v>0</v>
      </c>
      <c r="C102" s="79">
        <v>0</v>
      </c>
      <c r="D102" s="79">
        <v>0</v>
      </c>
      <c r="E102" s="79">
        <v>0</v>
      </c>
      <c r="F102" s="79">
        <v>0</v>
      </c>
      <c r="G102" s="79">
        <v>0</v>
      </c>
      <c r="H102" s="79">
        <v>0</v>
      </c>
      <c r="I102" s="79">
        <v>0</v>
      </c>
      <c r="J102" s="79">
        <v>0</v>
      </c>
      <c r="K102" s="79">
        <v>0</v>
      </c>
      <c r="L102" s="79">
        <v>0</v>
      </c>
      <c r="M102" s="80">
        <v>0</v>
      </c>
      <c r="N102" s="76"/>
      <c r="O102" s="77"/>
      <c r="P102" s="77"/>
      <c r="Q102" s="26"/>
      <c r="R102" s="152"/>
      <c r="S102" s="26"/>
      <c r="T102" s="27"/>
      <c r="U102" s="27"/>
      <c r="V102" s="27"/>
      <c r="W102" s="27"/>
      <c r="X102" s="27"/>
      <c r="Y102" s="77"/>
      <c r="Z102" s="77"/>
      <c r="AA102" s="77"/>
      <c r="AB102" s="77"/>
    </row>
    <row r="103" spans="1:28" ht="15.75" x14ac:dyDescent="0.25">
      <c r="A103" s="106" t="s">
        <v>4</v>
      </c>
      <c r="B103" s="117">
        <f t="shared" si="47"/>
        <v>0</v>
      </c>
      <c r="C103" s="79">
        <v>0</v>
      </c>
      <c r="D103" s="79">
        <v>0</v>
      </c>
      <c r="E103" s="79">
        <v>0</v>
      </c>
      <c r="F103" s="79">
        <v>0</v>
      </c>
      <c r="G103" s="79">
        <v>0</v>
      </c>
      <c r="H103" s="79">
        <v>0</v>
      </c>
      <c r="I103" s="79">
        <v>0</v>
      </c>
      <c r="J103" s="79">
        <v>0</v>
      </c>
      <c r="K103" s="79">
        <v>0</v>
      </c>
      <c r="L103" s="79">
        <v>0</v>
      </c>
      <c r="M103" s="80">
        <v>0</v>
      </c>
      <c r="N103" s="76"/>
      <c r="O103" s="77"/>
      <c r="P103" s="77"/>
      <c r="Q103" s="26"/>
      <c r="R103" s="26"/>
      <c r="S103" s="26"/>
      <c r="T103" s="27"/>
      <c r="U103" s="27"/>
      <c r="V103" s="27"/>
      <c r="W103" s="27"/>
      <c r="X103" s="27"/>
      <c r="Y103" s="77"/>
      <c r="Z103" s="77"/>
      <c r="AA103" s="77"/>
      <c r="AB103" s="77"/>
    </row>
    <row r="104" spans="1:28" ht="16.5" thickBot="1" x14ac:dyDescent="0.3">
      <c r="A104" s="111" t="s">
        <v>5</v>
      </c>
      <c r="B104" s="117">
        <f t="shared" si="47"/>
        <v>0</v>
      </c>
      <c r="C104" s="82">
        <v>0</v>
      </c>
      <c r="D104" s="82">
        <v>0</v>
      </c>
      <c r="E104" s="82">
        <v>0</v>
      </c>
      <c r="F104" s="82">
        <v>0</v>
      </c>
      <c r="G104" s="82">
        <v>0</v>
      </c>
      <c r="H104" s="82">
        <v>0</v>
      </c>
      <c r="I104" s="82">
        <v>0</v>
      </c>
      <c r="J104" s="82">
        <v>0</v>
      </c>
      <c r="K104" s="82">
        <v>0</v>
      </c>
      <c r="L104" s="82">
        <v>0</v>
      </c>
      <c r="M104" s="113">
        <v>0</v>
      </c>
      <c r="N104" s="76"/>
      <c r="O104" s="77"/>
      <c r="P104" s="77"/>
      <c r="Q104" s="26"/>
      <c r="R104" s="26"/>
      <c r="S104" s="26"/>
      <c r="T104" s="27"/>
      <c r="U104" s="27"/>
      <c r="V104" s="27"/>
      <c r="W104" s="27"/>
      <c r="X104" s="27"/>
      <c r="Y104" s="77"/>
      <c r="Z104" s="77"/>
      <c r="AA104" s="77"/>
      <c r="AB104" s="77"/>
    </row>
    <row r="105" spans="1:28" ht="20.25" x14ac:dyDescent="0.25">
      <c r="A105" s="176" t="s">
        <v>26</v>
      </c>
      <c r="B105" s="177"/>
      <c r="C105" s="177"/>
      <c r="D105" s="177"/>
      <c r="E105" s="177"/>
      <c r="F105" s="177"/>
      <c r="G105" s="177"/>
      <c r="H105" s="177"/>
      <c r="I105" s="177"/>
      <c r="J105" s="177"/>
      <c r="K105" s="177"/>
      <c r="L105" s="177"/>
      <c r="M105" s="178"/>
      <c r="N105" s="76"/>
      <c r="O105" s="77"/>
      <c r="P105" s="77"/>
      <c r="Q105" s="26"/>
      <c r="R105" s="26"/>
      <c r="S105" s="26"/>
      <c r="T105" s="27"/>
      <c r="U105" s="27"/>
      <c r="V105" s="27"/>
      <c r="W105" s="27"/>
      <c r="X105" s="27"/>
      <c r="Y105" s="77"/>
      <c r="Z105" s="77"/>
      <c r="AA105" s="77"/>
      <c r="AB105" s="77"/>
    </row>
    <row r="106" spans="1:28" ht="15.75" x14ac:dyDescent="0.25">
      <c r="A106" s="106" t="s">
        <v>1</v>
      </c>
      <c r="B106" s="117">
        <f>SUM(C106:M106)</f>
        <v>0</v>
      </c>
      <c r="C106" s="79">
        <v>0</v>
      </c>
      <c r="D106" s="79">
        <v>0</v>
      </c>
      <c r="E106" s="79">
        <v>0</v>
      </c>
      <c r="F106" s="79">
        <v>0</v>
      </c>
      <c r="G106" s="79">
        <v>0</v>
      </c>
      <c r="H106" s="79">
        <v>0</v>
      </c>
      <c r="I106" s="79">
        <v>0</v>
      </c>
      <c r="J106" s="79">
        <v>0</v>
      </c>
      <c r="K106" s="79">
        <v>0</v>
      </c>
      <c r="L106" s="79">
        <v>0</v>
      </c>
      <c r="M106" s="80">
        <v>0</v>
      </c>
      <c r="N106" s="76"/>
      <c r="O106" s="77"/>
      <c r="P106" s="77"/>
      <c r="Q106" s="26"/>
      <c r="R106" s="26"/>
      <c r="S106" s="26"/>
      <c r="T106" s="27"/>
      <c r="U106" s="27"/>
      <c r="V106" s="27"/>
      <c r="W106" s="27"/>
      <c r="X106" s="27"/>
      <c r="Y106" s="77"/>
      <c r="Z106" s="77"/>
      <c r="AA106" s="77"/>
      <c r="AB106" s="77"/>
    </row>
    <row r="107" spans="1:28" ht="15.75" x14ac:dyDescent="0.25">
      <c r="A107" s="106" t="s">
        <v>2</v>
      </c>
      <c r="B107" s="117">
        <f t="shared" ref="B107:B110" si="48">SUM(C107:M107)</f>
        <v>0</v>
      </c>
      <c r="C107" s="79">
        <v>0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79">
        <v>0</v>
      </c>
      <c r="L107" s="79">
        <v>0</v>
      </c>
      <c r="M107" s="80">
        <v>0</v>
      </c>
      <c r="N107" s="76"/>
      <c r="O107" s="77"/>
      <c r="P107" s="77"/>
      <c r="Q107" s="26"/>
      <c r="R107" s="26"/>
      <c r="S107" s="26"/>
      <c r="T107" s="27"/>
      <c r="U107" s="27"/>
      <c r="V107" s="27"/>
      <c r="W107" s="27"/>
      <c r="X107" s="27"/>
      <c r="Y107" s="77"/>
      <c r="Z107" s="77"/>
      <c r="AA107" s="77"/>
      <c r="AB107" s="77"/>
    </row>
    <row r="108" spans="1:28" ht="15.75" x14ac:dyDescent="0.25">
      <c r="A108" s="106" t="s">
        <v>3</v>
      </c>
      <c r="B108" s="117">
        <f t="shared" si="48"/>
        <v>0</v>
      </c>
      <c r="C108" s="79">
        <v>0</v>
      </c>
      <c r="D108" s="79">
        <v>0</v>
      </c>
      <c r="E108" s="79">
        <v>0</v>
      </c>
      <c r="F108" s="79">
        <v>0</v>
      </c>
      <c r="G108" s="79">
        <v>0</v>
      </c>
      <c r="H108" s="79">
        <v>0</v>
      </c>
      <c r="I108" s="79">
        <v>0</v>
      </c>
      <c r="J108" s="79">
        <v>0</v>
      </c>
      <c r="K108" s="79">
        <v>0</v>
      </c>
      <c r="L108" s="79">
        <v>0</v>
      </c>
      <c r="M108" s="80">
        <v>0</v>
      </c>
      <c r="N108" s="76"/>
      <c r="O108" s="77"/>
      <c r="P108" s="77"/>
      <c r="Q108" s="26"/>
      <c r="R108" s="26"/>
      <c r="S108" s="26"/>
      <c r="T108" s="27"/>
      <c r="U108" s="27"/>
      <c r="V108" s="27"/>
      <c r="W108" s="27"/>
      <c r="X108" s="27"/>
      <c r="Y108" s="77"/>
      <c r="Z108" s="77"/>
      <c r="AA108" s="77"/>
      <c r="AB108" s="77"/>
    </row>
    <row r="109" spans="1:28" ht="15.75" x14ac:dyDescent="0.25">
      <c r="A109" s="106" t="s">
        <v>4</v>
      </c>
      <c r="B109" s="117">
        <f t="shared" si="48"/>
        <v>0</v>
      </c>
      <c r="C109" s="79">
        <v>0</v>
      </c>
      <c r="D109" s="79">
        <v>0</v>
      </c>
      <c r="E109" s="79">
        <v>0</v>
      </c>
      <c r="F109" s="79">
        <v>0</v>
      </c>
      <c r="G109" s="79">
        <v>0</v>
      </c>
      <c r="H109" s="79">
        <v>0</v>
      </c>
      <c r="I109" s="79">
        <v>0</v>
      </c>
      <c r="J109" s="79">
        <v>0</v>
      </c>
      <c r="K109" s="79">
        <v>0</v>
      </c>
      <c r="L109" s="79">
        <v>0</v>
      </c>
      <c r="M109" s="80">
        <v>0</v>
      </c>
      <c r="N109" s="76"/>
      <c r="O109" s="77"/>
      <c r="P109" s="77"/>
      <c r="Q109" s="26"/>
      <c r="R109" s="26"/>
      <c r="S109" s="26"/>
      <c r="T109" s="27"/>
      <c r="U109" s="27"/>
      <c r="V109" s="27"/>
      <c r="W109" s="27"/>
      <c r="X109" s="27"/>
      <c r="Y109" s="77"/>
      <c r="Z109" s="77"/>
      <c r="AA109" s="77"/>
      <c r="AB109" s="77"/>
    </row>
    <row r="110" spans="1:28" ht="16.5" thickBot="1" x14ac:dyDescent="0.3">
      <c r="A110" s="111" t="s">
        <v>5</v>
      </c>
      <c r="B110" s="117">
        <f t="shared" si="48"/>
        <v>0</v>
      </c>
      <c r="C110" s="82">
        <v>0</v>
      </c>
      <c r="D110" s="82">
        <v>0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0</v>
      </c>
      <c r="L110" s="82">
        <v>0</v>
      </c>
      <c r="M110" s="113">
        <v>0</v>
      </c>
      <c r="N110" s="76"/>
      <c r="O110" s="77"/>
      <c r="P110" s="77"/>
      <c r="Q110" s="26"/>
      <c r="R110" s="26"/>
      <c r="S110" s="26"/>
      <c r="T110" s="27"/>
      <c r="U110" s="27"/>
      <c r="V110" s="27"/>
      <c r="W110" s="27"/>
      <c r="X110" s="27"/>
      <c r="Y110" s="77"/>
      <c r="Z110" s="77"/>
      <c r="AA110" s="77"/>
      <c r="AB110" s="77"/>
    </row>
    <row r="111" spans="1:28" ht="20.25" x14ac:dyDescent="0.25">
      <c r="A111" s="176" t="s">
        <v>27</v>
      </c>
      <c r="B111" s="177"/>
      <c r="C111" s="177"/>
      <c r="D111" s="177"/>
      <c r="E111" s="177"/>
      <c r="F111" s="177"/>
      <c r="G111" s="177"/>
      <c r="H111" s="177"/>
      <c r="I111" s="177"/>
      <c r="J111" s="177"/>
      <c r="K111" s="177"/>
      <c r="L111" s="177"/>
      <c r="M111" s="178"/>
      <c r="N111" s="76"/>
      <c r="O111" s="77"/>
      <c r="P111" s="77"/>
      <c r="Q111" s="26"/>
      <c r="R111" s="26"/>
      <c r="S111" s="26"/>
      <c r="T111" s="27"/>
      <c r="U111" s="27"/>
      <c r="V111" s="27"/>
      <c r="W111" s="27"/>
      <c r="X111" s="27"/>
      <c r="Y111" s="77"/>
      <c r="Z111" s="77"/>
      <c r="AA111" s="77"/>
      <c r="AB111" s="77"/>
    </row>
    <row r="112" spans="1:28" ht="15.75" x14ac:dyDescent="0.25">
      <c r="A112" s="106" t="s">
        <v>1</v>
      </c>
      <c r="B112" s="117">
        <f>SUM(C112:M112)</f>
        <v>0</v>
      </c>
      <c r="C112" s="79">
        <v>0</v>
      </c>
      <c r="D112" s="79">
        <v>0</v>
      </c>
      <c r="E112" s="79">
        <v>0</v>
      </c>
      <c r="F112" s="79">
        <v>0</v>
      </c>
      <c r="G112" s="79">
        <v>0</v>
      </c>
      <c r="H112" s="79">
        <v>0</v>
      </c>
      <c r="I112" s="79">
        <v>0</v>
      </c>
      <c r="J112" s="79">
        <v>0</v>
      </c>
      <c r="K112" s="79">
        <v>0</v>
      </c>
      <c r="L112" s="79">
        <v>0</v>
      </c>
      <c r="M112" s="80">
        <v>0</v>
      </c>
      <c r="N112" s="76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</row>
    <row r="113" spans="1:28" ht="15.75" x14ac:dyDescent="0.25">
      <c r="A113" s="106" t="s">
        <v>2</v>
      </c>
      <c r="B113" s="117">
        <f t="shared" ref="B113:B116" si="49">SUM(C113:M113)</f>
        <v>0</v>
      </c>
      <c r="C113" s="79">
        <v>0</v>
      </c>
      <c r="D113" s="79">
        <v>0</v>
      </c>
      <c r="E113" s="79">
        <v>0</v>
      </c>
      <c r="F113" s="79">
        <v>0</v>
      </c>
      <c r="G113" s="79">
        <v>0</v>
      </c>
      <c r="H113" s="79">
        <v>0</v>
      </c>
      <c r="I113" s="79">
        <v>0</v>
      </c>
      <c r="J113" s="79">
        <v>0</v>
      </c>
      <c r="K113" s="79">
        <v>0</v>
      </c>
      <c r="L113" s="79">
        <v>0</v>
      </c>
      <c r="M113" s="80">
        <v>0</v>
      </c>
      <c r="N113" s="76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</row>
    <row r="114" spans="1:28" ht="15.75" x14ac:dyDescent="0.25">
      <c r="A114" s="106" t="s">
        <v>3</v>
      </c>
      <c r="B114" s="117">
        <f t="shared" si="49"/>
        <v>0</v>
      </c>
      <c r="C114" s="79">
        <v>0</v>
      </c>
      <c r="D114" s="79">
        <v>0</v>
      </c>
      <c r="E114" s="79">
        <v>0</v>
      </c>
      <c r="F114" s="79">
        <v>0</v>
      </c>
      <c r="G114" s="79">
        <v>0</v>
      </c>
      <c r="H114" s="79">
        <v>0</v>
      </c>
      <c r="I114" s="79">
        <v>0</v>
      </c>
      <c r="J114" s="79">
        <v>0</v>
      </c>
      <c r="K114" s="79">
        <v>0</v>
      </c>
      <c r="L114" s="79">
        <v>0</v>
      </c>
      <c r="M114" s="80">
        <v>0</v>
      </c>
      <c r="N114" s="76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</row>
    <row r="115" spans="1:28" ht="15.75" x14ac:dyDescent="0.25">
      <c r="A115" s="106" t="s">
        <v>4</v>
      </c>
      <c r="B115" s="117">
        <f t="shared" si="49"/>
        <v>0</v>
      </c>
      <c r="C115" s="79">
        <v>0</v>
      </c>
      <c r="D115" s="79">
        <v>0</v>
      </c>
      <c r="E115" s="79">
        <v>0</v>
      </c>
      <c r="F115" s="79">
        <v>0</v>
      </c>
      <c r="G115" s="79">
        <v>0</v>
      </c>
      <c r="H115" s="79">
        <v>0</v>
      </c>
      <c r="I115" s="79">
        <v>0</v>
      </c>
      <c r="J115" s="79">
        <v>0</v>
      </c>
      <c r="K115" s="79">
        <v>0</v>
      </c>
      <c r="L115" s="79">
        <v>0</v>
      </c>
      <c r="M115" s="80">
        <v>0</v>
      </c>
      <c r="N115" s="76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</row>
    <row r="116" spans="1:28" ht="16.5" thickBot="1" x14ac:dyDescent="0.3">
      <c r="A116" s="111" t="s">
        <v>5</v>
      </c>
      <c r="B116" s="117">
        <f t="shared" si="49"/>
        <v>0</v>
      </c>
      <c r="C116" s="82">
        <v>0</v>
      </c>
      <c r="D116" s="82">
        <v>0</v>
      </c>
      <c r="E116" s="82">
        <v>0</v>
      </c>
      <c r="F116" s="82">
        <v>0</v>
      </c>
      <c r="G116" s="82">
        <v>0</v>
      </c>
      <c r="H116" s="82">
        <v>0</v>
      </c>
      <c r="I116" s="82">
        <v>0</v>
      </c>
      <c r="J116" s="82">
        <v>0</v>
      </c>
      <c r="K116" s="82">
        <v>0</v>
      </c>
      <c r="L116" s="82">
        <v>0</v>
      </c>
      <c r="M116" s="113">
        <v>0</v>
      </c>
      <c r="N116" s="76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</row>
    <row r="117" spans="1:28" ht="20.25" x14ac:dyDescent="0.25">
      <c r="A117" s="176" t="s">
        <v>28</v>
      </c>
      <c r="B117" s="177"/>
      <c r="C117" s="177"/>
      <c r="D117" s="177"/>
      <c r="E117" s="177"/>
      <c r="F117" s="177"/>
      <c r="G117" s="177"/>
      <c r="H117" s="177"/>
      <c r="I117" s="177"/>
      <c r="J117" s="177"/>
      <c r="K117" s="177"/>
      <c r="L117" s="177"/>
      <c r="M117" s="178"/>
      <c r="N117" s="76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</row>
    <row r="118" spans="1:28" ht="15.75" x14ac:dyDescent="0.25">
      <c r="A118" s="106" t="s">
        <v>1</v>
      </c>
      <c r="B118" s="117">
        <f>SUM(C118:M118)</f>
        <v>0</v>
      </c>
      <c r="C118" s="79">
        <v>0</v>
      </c>
      <c r="D118" s="79">
        <v>0</v>
      </c>
      <c r="E118" s="79">
        <v>0</v>
      </c>
      <c r="F118" s="79">
        <v>0</v>
      </c>
      <c r="G118" s="79">
        <v>0</v>
      </c>
      <c r="H118" s="79">
        <v>0</v>
      </c>
      <c r="I118" s="79">
        <v>0</v>
      </c>
      <c r="J118" s="79">
        <v>0</v>
      </c>
      <c r="K118" s="79">
        <v>0</v>
      </c>
      <c r="L118" s="79">
        <v>0</v>
      </c>
      <c r="M118" s="80">
        <v>0</v>
      </c>
      <c r="N118" s="76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</row>
    <row r="119" spans="1:28" ht="15.75" x14ac:dyDescent="0.25">
      <c r="A119" s="106" t="s">
        <v>2</v>
      </c>
      <c r="B119" s="117">
        <f t="shared" ref="B119:B122" si="50">SUM(C119:M119)</f>
        <v>0</v>
      </c>
      <c r="C119" s="79">
        <v>0</v>
      </c>
      <c r="D119" s="79">
        <v>0</v>
      </c>
      <c r="E119" s="79">
        <v>0</v>
      </c>
      <c r="F119" s="79">
        <v>0</v>
      </c>
      <c r="G119" s="79">
        <v>0</v>
      </c>
      <c r="H119" s="79">
        <v>0</v>
      </c>
      <c r="I119" s="79">
        <v>0</v>
      </c>
      <c r="J119" s="79">
        <v>0</v>
      </c>
      <c r="K119" s="79">
        <v>0</v>
      </c>
      <c r="L119" s="79">
        <v>0</v>
      </c>
      <c r="M119" s="80">
        <v>0</v>
      </c>
      <c r="N119" s="76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</row>
    <row r="120" spans="1:28" ht="15.75" x14ac:dyDescent="0.25">
      <c r="A120" s="106" t="s">
        <v>3</v>
      </c>
      <c r="B120" s="117">
        <f t="shared" si="50"/>
        <v>0</v>
      </c>
      <c r="C120" s="79">
        <v>0</v>
      </c>
      <c r="D120" s="79">
        <v>0</v>
      </c>
      <c r="E120" s="79">
        <v>0</v>
      </c>
      <c r="F120" s="79">
        <v>0</v>
      </c>
      <c r="G120" s="79">
        <v>0</v>
      </c>
      <c r="H120" s="79">
        <v>0</v>
      </c>
      <c r="I120" s="79">
        <v>0</v>
      </c>
      <c r="J120" s="79">
        <v>0</v>
      </c>
      <c r="K120" s="79">
        <v>0</v>
      </c>
      <c r="L120" s="79">
        <v>0</v>
      </c>
      <c r="M120" s="80">
        <v>0</v>
      </c>
      <c r="N120" s="76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</row>
    <row r="121" spans="1:28" ht="15.75" x14ac:dyDescent="0.25">
      <c r="A121" s="106" t="s">
        <v>4</v>
      </c>
      <c r="B121" s="117">
        <f t="shared" si="50"/>
        <v>0</v>
      </c>
      <c r="C121" s="79">
        <v>0</v>
      </c>
      <c r="D121" s="79">
        <v>0</v>
      </c>
      <c r="E121" s="79">
        <v>0</v>
      </c>
      <c r="F121" s="79">
        <v>0</v>
      </c>
      <c r="G121" s="79">
        <v>0</v>
      </c>
      <c r="H121" s="79">
        <v>0</v>
      </c>
      <c r="I121" s="79">
        <v>0</v>
      </c>
      <c r="J121" s="79">
        <v>0</v>
      </c>
      <c r="K121" s="79">
        <v>0</v>
      </c>
      <c r="L121" s="79">
        <v>0</v>
      </c>
      <c r="M121" s="80">
        <v>0</v>
      </c>
      <c r="N121" s="76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</row>
    <row r="122" spans="1:28" ht="16.5" thickBot="1" x14ac:dyDescent="0.3">
      <c r="A122" s="111" t="s">
        <v>5</v>
      </c>
      <c r="B122" s="117">
        <f t="shared" si="50"/>
        <v>0</v>
      </c>
      <c r="C122" s="82">
        <v>0</v>
      </c>
      <c r="D122" s="82">
        <v>0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113">
        <v>0</v>
      </c>
      <c r="N122" s="76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</row>
    <row r="123" spans="1:28" ht="16.5" thickBot="1" x14ac:dyDescent="0.3">
      <c r="A123" s="122"/>
      <c r="B123" s="119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</row>
    <row r="124" spans="1:28" ht="20.25" x14ac:dyDescent="0.25">
      <c r="A124" s="176" t="s">
        <v>42</v>
      </c>
      <c r="B124" s="177"/>
      <c r="C124" s="177"/>
      <c r="D124" s="177"/>
      <c r="E124" s="177"/>
      <c r="F124" s="177"/>
      <c r="G124" s="177"/>
      <c r="H124" s="177"/>
      <c r="I124" s="177"/>
      <c r="J124" s="177"/>
      <c r="K124" s="177"/>
      <c r="L124" s="177"/>
      <c r="M124" s="178"/>
      <c r="N124" s="76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</row>
    <row r="125" spans="1:28" ht="15.75" x14ac:dyDescent="0.25">
      <c r="A125" s="106" t="s">
        <v>1</v>
      </c>
      <c r="B125" s="117">
        <f>SUM(C125:M125)</f>
        <v>497.1</v>
      </c>
      <c r="C125" s="108">
        <f>SUM(C126:C129)</f>
        <v>0</v>
      </c>
      <c r="D125" s="108">
        <f t="shared" ref="D125:M125" si="51">SUM(D126:D129)</f>
        <v>0</v>
      </c>
      <c r="E125" s="108">
        <f t="shared" si="51"/>
        <v>0</v>
      </c>
      <c r="F125" s="108">
        <f t="shared" si="51"/>
        <v>0</v>
      </c>
      <c r="G125" s="108">
        <f t="shared" si="51"/>
        <v>0</v>
      </c>
      <c r="H125" s="108">
        <f t="shared" si="51"/>
        <v>0</v>
      </c>
      <c r="I125" s="108">
        <f t="shared" si="51"/>
        <v>0</v>
      </c>
      <c r="J125" s="108">
        <f t="shared" si="51"/>
        <v>0</v>
      </c>
      <c r="K125" s="108">
        <f t="shared" si="51"/>
        <v>497.1</v>
      </c>
      <c r="L125" s="108">
        <f t="shared" si="51"/>
        <v>0</v>
      </c>
      <c r="M125" s="108">
        <f t="shared" si="51"/>
        <v>0</v>
      </c>
      <c r="N125" s="76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</row>
    <row r="126" spans="1:28" ht="15.75" x14ac:dyDescent="0.25">
      <c r="A126" s="106" t="s">
        <v>2</v>
      </c>
      <c r="B126" s="117">
        <f t="shared" ref="B126:B129" si="52">SUM(C126:M126)</f>
        <v>0</v>
      </c>
      <c r="C126" s="108">
        <v>0</v>
      </c>
      <c r="D126" s="108">
        <v>0</v>
      </c>
      <c r="E126" s="108">
        <v>0</v>
      </c>
      <c r="F126" s="79">
        <v>0</v>
      </c>
      <c r="G126" s="79">
        <v>0</v>
      </c>
      <c r="H126" s="79">
        <v>0</v>
      </c>
      <c r="I126" s="79">
        <v>0</v>
      </c>
      <c r="J126" s="79">
        <v>0</v>
      </c>
      <c r="K126" s="79">
        <v>0</v>
      </c>
      <c r="L126" s="79">
        <v>0</v>
      </c>
      <c r="M126" s="80">
        <v>0</v>
      </c>
      <c r="N126" s="76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</row>
    <row r="127" spans="1:28" ht="15.75" x14ac:dyDescent="0.25">
      <c r="A127" s="106" t="s">
        <v>3</v>
      </c>
      <c r="B127" s="117">
        <f t="shared" si="52"/>
        <v>0</v>
      </c>
      <c r="C127" s="108">
        <v>0</v>
      </c>
      <c r="D127" s="108">
        <v>0</v>
      </c>
      <c r="E127" s="108">
        <v>0</v>
      </c>
      <c r="F127" s="79">
        <v>0</v>
      </c>
      <c r="G127" s="79">
        <v>0</v>
      </c>
      <c r="H127" s="79">
        <v>0</v>
      </c>
      <c r="I127" s="79">
        <v>0</v>
      </c>
      <c r="J127" s="79">
        <v>0</v>
      </c>
      <c r="K127" s="79">
        <v>0</v>
      </c>
      <c r="L127" s="79">
        <v>0</v>
      </c>
      <c r="M127" s="80">
        <v>0</v>
      </c>
      <c r="N127" s="76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</row>
    <row r="128" spans="1:28" ht="15.75" x14ac:dyDescent="0.25">
      <c r="A128" s="106" t="s">
        <v>4</v>
      </c>
      <c r="B128" s="117">
        <f t="shared" si="52"/>
        <v>497.1</v>
      </c>
      <c r="C128" s="108">
        <v>0</v>
      </c>
      <c r="D128" s="108">
        <v>0</v>
      </c>
      <c r="E128" s="108">
        <v>0</v>
      </c>
      <c r="F128" s="108">
        <v>0</v>
      </c>
      <c r="G128" s="108">
        <v>0</v>
      </c>
      <c r="H128" s="108">
        <v>0</v>
      </c>
      <c r="I128" s="108">
        <v>0</v>
      </c>
      <c r="J128" s="108">
        <v>0</v>
      </c>
      <c r="K128" s="108">
        <v>497.1</v>
      </c>
      <c r="L128" s="108">
        <v>0</v>
      </c>
      <c r="M128" s="108">
        <v>0</v>
      </c>
      <c r="N128" s="76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</row>
    <row r="129" spans="1:28" ht="16.5" thickBot="1" x14ac:dyDescent="0.3">
      <c r="A129" s="111" t="s">
        <v>5</v>
      </c>
      <c r="B129" s="117">
        <f t="shared" si="52"/>
        <v>0</v>
      </c>
      <c r="C129" s="112">
        <v>0</v>
      </c>
      <c r="D129" s="112">
        <v>0</v>
      </c>
      <c r="E129" s="112">
        <v>0</v>
      </c>
      <c r="F129" s="82">
        <v>0</v>
      </c>
      <c r="G129" s="82">
        <v>0</v>
      </c>
      <c r="H129" s="82">
        <v>0</v>
      </c>
      <c r="I129" s="82">
        <v>0</v>
      </c>
      <c r="J129" s="82">
        <v>0</v>
      </c>
      <c r="K129" s="82">
        <v>0</v>
      </c>
      <c r="L129" s="82">
        <v>0</v>
      </c>
      <c r="M129" s="113">
        <v>0</v>
      </c>
      <c r="N129" s="76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</row>
    <row r="130" spans="1:28" ht="16.5" thickBot="1" x14ac:dyDescent="0.3">
      <c r="A130" s="122"/>
      <c r="B130" s="119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</row>
    <row r="131" spans="1:28" ht="20.25" x14ac:dyDescent="0.25">
      <c r="A131" s="191" t="s">
        <v>21</v>
      </c>
      <c r="B131" s="192"/>
      <c r="C131" s="192"/>
      <c r="D131" s="192"/>
      <c r="E131" s="192"/>
      <c r="F131" s="192"/>
      <c r="G131" s="192"/>
      <c r="H131" s="192"/>
      <c r="I131" s="192"/>
      <c r="J131" s="192"/>
      <c r="K131" s="192"/>
      <c r="L131" s="192"/>
      <c r="M131" s="193"/>
      <c r="N131" s="76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</row>
    <row r="132" spans="1:28" ht="15.75" x14ac:dyDescent="0.25">
      <c r="A132" s="106" t="s">
        <v>1</v>
      </c>
      <c r="B132" s="107">
        <f t="shared" ref="B132:M132" si="53">B27+B37+B81+B88</f>
        <v>135287</v>
      </c>
      <c r="C132" s="117">
        <f t="shared" ref="C132:J132" si="54">C27+C37+C81+C88+C125</f>
        <v>10359.700000000001</v>
      </c>
      <c r="D132" s="117">
        <f t="shared" si="54"/>
        <v>9350.4</v>
      </c>
      <c r="E132" s="117">
        <f t="shared" si="54"/>
        <v>8479.2999999999993</v>
      </c>
      <c r="F132" s="117">
        <f t="shared" si="54"/>
        <v>8846.7999999999993</v>
      </c>
      <c r="G132" s="117">
        <f t="shared" si="54"/>
        <v>12394.5</v>
      </c>
      <c r="H132" s="117">
        <f t="shared" si="54"/>
        <v>13390.3</v>
      </c>
      <c r="I132" s="117">
        <f t="shared" si="54"/>
        <v>12662.2</v>
      </c>
      <c r="J132" s="117">
        <f t="shared" si="54"/>
        <v>14037.8</v>
      </c>
      <c r="K132" s="117">
        <f>K27+K37+K81+K88+K125</f>
        <v>16511.099999999999</v>
      </c>
      <c r="L132" s="117">
        <f t="shared" ref="L132:M132" si="55">L27+L37+L81+L88+L125</f>
        <v>13482</v>
      </c>
      <c r="M132" s="117">
        <f t="shared" si="55"/>
        <v>16270</v>
      </c>
      <c r="N132" s="76">
        <f>SUM(C132:M132)</f>
        <v>135784.1</v>
      </c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</row>
    <row r="133" spans="1:28" ht="16.5" thickBot="1" x14ac:dyDescent="0.3">
      <c r="A133" s="106" t="s">
        <v>2</v>
      </c>
      <c r="B133" s="107">
        <f t="shared" ref="B133:M133" si="56">B28+B38+B82+B89</f>
        <v>622.6</v>
      </c>
      <c r="C133" s="117">
        <f t="shared" si="56"/>
        <v>410.1</v>
      </c>
      <c r="D133" s="117">
        <f t="shared" si="56"/>
        <v>0</v>
      </c>
      <c r="E133" s="117">
        <f t="shared" si="56"/>
        <v>0</v>
      </c>
      <c r="F133" s="117">
        <f t="shared" si="56"/>
        <v>212.5</v>
      </c>
      <c r="G133" s="117">
        <f t="shared" si="56"/>
        <v>0</v>
      </c>
      <c r="H133" s="117">
        <f t="shared" si="56"/>
        <v>0</v>
      </c>
      <c r="I133" s="117">
        <f t="shared" si="56"/>
        <v>0</v>
      </c>
      <c r="J133" s="117">
        <f t="shared" si="56"/>
        <v>0</v>
      </c>
      <c r="K133" s="117">
        <f t="shared" si="56"/>
        <v>0</v>
      </c>
      <c r="L133" s="117">
        <f t="shared" si="56"/>
        <v>0</v>
      </c>
      <c r="M133" s="117">
        <f t="shared" si="56"/>
        <v>0</v>
      </c>
      <c r="N133" s="115"/>
      <c r="O133" s="77"/>
      <c r="P133" s="77" t="s">
        <v>22</v>
      </c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</row>
    <row r="134" spans="1:28" ht="16.5" thickBot="1" x14ac:dyDescent="0.3">
      <c r="A134" s="106" t="s">
        <v>3</v>
      </c>
      <c r="B134" s="107">
        <f t="shared" ref="B134:M134" si="57">B29+B39+B83+B90</f>
        <v>0</v>
      </c>
      <c r="C134" s="117">
        <f t="shared" si="57"/>
        <v>0</v>
      </c>
      <c r="D134" s="117">
        <f t="shared" si="57"/>
        <v>0</v>
      </c>
      <c r="E134" s="117">
        <f t="shared" si="57"/>
        <v>0</v>
      </c>
      <c r="F134" s="117">
        <f t="shared" si="57"/>
        <v>0</v>
      </c>
      <c r="G134" s="117">
        <f t="shared" si="57"/>
        <v>0</v>
      </c>
      <c r="H134" s="117">
        <f t="shared" si="57"/>
        <v>0</v>
      </c>
      <c r="I134" s="117">
        <f t="shared" si="57"/>
        <v>0</v>
      </c>
      <c r="J134" s="117">
        <f t="shared" si="57"/>
        <v>0</v>
      </c>
      <c r="K134" s="117">
        <f t="shared" si="57"/>
        <v>0</v>
      </c>
      <c r="L134" s="117">
        <f t="shared" si="57"/>
        <v>0</v>
      </c>
      <c r="M134" s="117">
        <f t="shared" si="57"/>
        <v>0</v>
      </c>
      <c r="N134" s="119"/>
      <c r="O134" s="77"/>
      <c r="P134" s="107">
        <f>SUM(Q134:X134)</f>
        <v>88239.2</v>
      </c>
      <c r="Q134" s="34">
        <v>10359.700000000001</v>
      </c>
      <c r="R134" s="34">
        <v>9350.4</v>
      </c>
      <c r="S134" s="34">
        <v>8479.2999999999993</v>
      </c>
      <c r="T134" s="35">
        <v>8846.7999999999993</v>
      </c>
      <c r="U134" s="35">
        <v>12394.5</v>
      </c>
      <c r="V134" s="35">
        <v>13390.3</v>
      </c>
      <c r="W134" s="36">
        <v>12202.2</v>
      </c>
      <c r="X134" s="37">
        <v>13216</v>
      </c>
      <c r="Y134" s="77"/>
      <c r="Z134" s="77"/>
      <c r="AA134" s="77"/>
      <c r="AB134" s="77"/>
    </row>
    <row r="135" spans="1:28" ht="16.5" thickBot="1" x14ac:dyDescent="0.3">
      <c r="A135" s="106" t="s">
        <v>4</v>
      </c>
      <c r="B135" s="107">
        <f t="shared" ref="B135:M135" si="58">B30+B40+B84+B91</f>
        <v>134296</v>
      </c>
      <c r="C135" s="117">
        <f t="shared" ref="C135:J135" si="59">C30+C40+C84+C91+C128</f>
        <v>9947.6</v>
      </c>
      <c r="D135" s="117">
        <f t="shared" si="59"/>
        <v>9339</v>
      </c>
      <c r="E135" s="117">
        <f t="shared" si="59"/>
        <v>8449.2999999999993</v>
      </c>
      <c r="F135" s="117">
        <f t="shared" si="59"/>
        <v>8494.2999999999993</v>
      </c>
      <c r="G135" s="117">
        <f t="shared" si="59"/>
        <v>12294.5</v>
      </c>
      <c r="H135" s="117">
        <f t="shared" si="59"/>
        <v>13325.3</v>
      </c>
      <c r="I135" s="117">
        <f t="shared" si="59"/>
        <v>12652.2</v>
      </c>
      <c r="J135" s="117">
        <f t="shared" si="59"/>
        <v>14027.8</v>
      </c>
      <c r="K135" s="117">
        <f>K30+K40+K84+K91+K128</f>
        <v>16511.099999999999</v>
      </c>
      <c r="L135" s="117">
        <f t="shared" ref="L135:M135" si="60">L30+L40+L84+L91+L128</f>
        <v>13482</v>
      </c>
      <c r="M135" s="117">
        <f t="shared" si="60"/>
        <v>16270</v>
      </c>
      <c r="N135" s="119"/>
      <c r="O135" s="77"/>
      <c r="P135" s="117">
        <f t="shared" ref="P135:P138" si="61">SUM(Q135:X135)</f>
        <v>622.6</v>
      </c>
      <c r="Q135" s="28">
        <v>410.1</v>
      </c>
      <c r="R135" s="28">
        <v>0</v>
      </c>
      <c r="S135" s="28">
        <v>0</v>
      </c>
      <c r="T135" s="29">
        <v>212.5</v>
      </c>
      <c r="U135" s="29">
        <v>0</v>
      </c>
      <c r="V135" s="29">
        <v>0</v>
      </c>
      <c r="W135" s="30">
        <v>0</v>
      </c>
      <c r="X135" s="31">
        <v>0</v>
      </c>
      <c r="Y135" s="77"/>
      <c r="Z135" s="77"/>
      <c r="AA135" s="77"/>
      <c r="AB135" s="77"/>
    </row>
    <row r="136" spans="1:28" ht="16.5" thickBot="1" x14ac:dyDescent="0.3">
      <c r="A136" s="111" t="s">
        <v>5</v>
      </c>
      <c r="B136" s="121">
        <f t="shared" ref="B136:M136" si="62">B31+B41+B85+B92</f>
        <v>368.4</v>
      </c>
      <c r="C136" s="118">
        <f t="shared" si="62"/>
        <v>2</v>
      </c>
      <c r="D136" s="118">
        <f t="shared" si="62"/>
        <v>11.4</v>
      </c>
      <c r="E136" s="118">
        <f t="shared" si="62"/>
        <v>30</v>
      </c>
      <c r="F136" s="118">
        <f t="shared" si="62"/>
        <v>140</v>
      </c>
      <c r="G136" s="118">
        <f t="shared" si="62"/>
        <v>100</v>
      </c>
      <c r="H136" s="118">
        <f t="shared" si="62"/>
        <v>65</v>
      </c>
      <c r="I136" s="118">
        <f t="shared" si="62"/>
        <v>10</v>
      </c>
      <c r="J136" s="118">
        <f t="shared" si="62"/>
        <v>10</v>
      </c>
      <c r="K136" s="118">
        <f t="shared" si="62"/>
        <v>0</v>
      </c>
      <c r="L136" s="118">
        <f t="shared" si="62"/>
        <v>0</v>
      </c>
      <c r="M136" s="118">
        <f t="shared" si="62"/>
        <v>0</v>
      </c>
      <c r="N136" s="119"/>
      <c r="O136" s="77"/>
      <c r="P136" s="117">
        <f t="shared" si="61"/>
        <v>0</v>
      </c>
      <c r="Q136" s="28">
        <v>0</v>
      </c>
      <c r="R136" s="28">
        <v>0</v>
      </c>
      <c r="S136" s="28">
        <v>0</v>
      </c>
      <c r="T136" s="29">
        <v>0</v>
      </c>
      <c r="U136" s="29">
        <v>0</v>
      </c>
      <c r="V136" s="29">
        <v>0</v>
      </c>
      <c r="W136" s="30">
        <v>0</v>
      </c>
      <c r="X136" s="31">
        <v>0</v>
      </c>
      <c r="Y136" s="77"/>
      <c r="Z136" s="77"/>
      <c r="AA136" s="77"/>
      <c r="AB136" s="77"/>
    </row>
    <row r="137" spans="1:28" ht="16.5" thickBot="1" x14ac:dyDescent="0.3">
      <c r="A137" s="77"/>
      <c r="B137" s="77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119"/>
      <c r="O137" s="77"/>
      <c r="P137" s="117">
        <f t="shared" si="61"/>
        <v>87138.2</v>
      </c>
      <c r="Q137" s="28">
        <v>9947.6</v>
      </c>
      <c r="R137" s="28">
        <v>9339</v>
      </c>
      <c r="S137" s="28">
        <v>8449.2999999999993</v>
      </c>
      <c r="T137" s="38">
        <v>8494.2999999999993</v>
      </c>
      <c r="U137" s="29">
        <v>12294.5</v>
      </c>
      <c r="V137" s="29">
        <v>13325.3</v>
      </c>
      <c r="W137" s="30">
        <v>12137.2</v>
      </c>
      <c r="X137" s="31">
        <v>13151</v>
      </c>
      <c r="Y137" s="77"/>
      <c r="Z137" s="77"/>
      <c r="AA137" s="77"/>
      <c r="AB137" s="77"/>
    </row>
    <row r="138" spans="1:28" ht="16.5" thickBot="1" x14ac:dyDescent="0.3">
      <c r="A138" s="123"/>
      <c r="B138" s="123"/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77"/>
      <c r="N138" s="119"/>
      <c r="O138" s="77"/>
      <c r="P138" s="117">
        <f t="shared" si="61"/>
        <v>478.4</v>
      </c>
      <c r="Q138" s="29">
        <v>2</v>
      </c>
      <c r="R138" s="29">
        <v>11.4</v>
      </c>
      <c r="S138" s="29">
        <v>30</v>
      </c>
      <c r="T138" s="29">
        <v>140</v>
      </c>
      <c r="U138" s="29">
        <v>100</v>
      </c>
      <c r="V138" s="29">
        <v>65</v>
      </c>
      <c r="W138" s="30">
        <v>65</v>
      </c>
      <c r="X138" s="31">
        <v>65</v>
      </c>
      <c r="Y138" s="77"/>
      <c r="Z138" s="77"/>
      <c r="AA138" s="77"/>
      <c r="AB138" s="77"/>
    </row>
    <row r="139" spans="1:28" x14ac:dyDescent="0.25">
      <c r="A139" s="123"/>
      <c r="B139" s="123"/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</row>
    <row r="140" spans="1:28" x14ac:dyDescent="0.25">
      <c r="A140" s="123"/>
      <c r="B140" s="123"/>
      <c r="C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</row>
    <row r="141" spans="1:28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</row>
    <row r="142" spans="1:28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</row>
    <row r="143" spans="1:28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</row>
    <row r="144" spans="1:28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</row>
    <row r="145" spans="1:14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</row>
    <row r="146" spans="1:14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</row>
    <row r="147" spans="1:14" x14ac:dyDescent="0.25">
      <c r="A147" s="25"/>
      <c r="B147" s="25"/>
      <c r="C147" s="43"/>
      <c r="D147" s="43"/>
      <c r="E147" s="43"/>
      <c r="F147" s="44"/>
      <c r="G147" s="44"/>
      <c r="H147" s="44"/>
      <c r="I147" s="41"/>
      <c r="J147" s="41"/>
      <c r="K147" s="41"/>
      <c r="L147" s="41"/>
      <c r="M147" s="41"/>
    </row>
    <row r="148" spans="1:14" x14ac:dyDescent="0.25">
      <c r="A148" s="25"/>
      <c r="B148" s="25"/>
      <c r="C148" s="23"/>
      <c r="D148" s="23"/>
      <c r="E148" s="23"/>
      <c r="F148" s="24"/>
      <c r="G148" s="24"/>
      <c r="H148" s="24"/>
      <c r="I148" s="41"/>
      <c r="J148" s="41"/>
      <c r="K148" s="41"/>
      <c r="L148" s="41"/>
      <c r="M148" s="41"/>
    </row>
    <row r="149" spans="1:14" x14ac:dyDescent="0.25">
      <c r="A149" s="25"/>
      <c r="B149" s="25"/>
      <c r="C149" s="23"/>
      <c r="D149" s="23"/>
      <c r="E149" s="23"/>
      <c r="F149" s="24"/>
      <c r="G149" s="24"/>
      <c r="H149" s="24"/>
      <c r="I149" s="41"/>
      <c r="J149" s="41"/>
      <c r="K149" s="41"/>
      <c r="L149" s="41"/>
      <c r="M149" s="41"/>
      <c r="N149" s="41"/>
    </row>
    <row r="150" spans="1:14" x14ac:dyDescent="0.25">
      <c r="A150" s="25"/>
      <c r="B150" s="25"/>
      <c r="C150" s="23"/>
      <c r="D150" s="23"/>
      <c r="E150" s="23"/>
      <c r="F150" s="24"/>
      <c r="G150" s="24"/>
      <c r="H150" s="24"/>
      <c r="I150" s="41"/>
      <c r="J150" s="41"/>
      <c r="K150" s="41"/>
      <c r="L150" s="41"/>
      <c r="M150" s="41"/>
      <c r="N150" s="41"/>
    </row>
    <row r="151" spans="1:14" x14ac:dyDescent="0.25">
      <c r="A151" s="25"/>
      <c r="B151" s="25"/>
      <c r="C151" s="24"/>
      <c r="D151" s="24"/>
      <c r="E151" s="24"/>
      <c r="F151" s="24"/>
      <c r="G151" s="24"/>
      <c r="H151" s="24"/>
      <c r="I151" s="41"/>
      <c r="J151" s="41"/>
      <c r="K151" s="41"/>
      <c r="L151" s="41"/>
      <c r="M151" s="41"/>
      <c r="N151" s="41"/>
    </row>
    <row r="152" spans="1:14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N152" s="41"/>
    </row>
    <row r="153" spans="1:14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N153" s="41"/>
    </row>
    <row r="154" spans="1:14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</row>
    <row r="155" spans="1:14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</row>
    <row r="156" spans="1:14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</row>
    <row r="157" spans="1:14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</row>
    <row r="160" spans="1:14" x14ac:dyDescent="0.25">
      <c r="B160" s="11">
        <f>SUM(C160:J161)</f>
        <v>1078</v>
      </c>
      <c r="C160" s="32">
        <v>0</v>
      </c>
      <c r="D160" s="32">
        <v>59</v>
      </c>
      <c r="E160" s="32">
        <v>30</v>
      </c>
      <c r="F160" s="33">
        <v>150</v>
      </c>
      <c r="G160" s="33">
        <v>635.6</v>
      </c>
      <c r="H160" s="33">
        <v>36.4</v>
      </c>
      <c r="I160" s="33">
        <v>67</v>
      </c>
      <c r="J160" s="33">
        <v>100</v>
      </c>
      <c r="K160" s="27"/>
      <c r="L160" s="27"/>
      <c r="M160" s="27"/>
    </row>
    <row r="162" spans="14:14" x14ac:dyDescent="0.25">
      <c r="N162" s="27"/>
    </row>
  </sheetData>
  <mergeCells count="55">
    <mergeCell ref="AA25:AA27"/>
    <mergeCell ref="AB25:AB27"/>
    <mergeCell ref="O13:P13"/>
    <mergeCell ref="O7:AB7"/>
    <mergeCell ref="U25:U27"/>
    <mergeCell ref="V25:V27"/>
    <mergeCell ref="W25:W27"/>
    <mergeCell ref="X25:X27"/>
    <mergeCell ref="Y25:Y27"/>
    <mergeCell ref="Z25:Z27"/>
    <mergeCell ref="P25:P27"/>
    <mergeCell ref="Q25:Q27"/>
    <mergeCell ref="R25:R27"/>
    <mergeCell ref="S25:S27"/>
    <mergeCell ref="T25:T27"/>
    <mergeCell ref="W21:W23"/>
    <mergeCell ref="X21:X23"/>
    <mergeCell ref="Y21:Y23"/>
    <mergeCell ref="Z21:Z23"/>
    <mergeCell ref="AA21:AA23"/>
    <mergeCell ref="AB21:AB23"/>
    <mergeCell ref="O9:O12"/>
    <mergeCell ref="O16:O19"/>
    <mergeCell ref="P21:P23"/>
    <mergeCell ref="Q21:Q23"/>
    <mergeCell ref="R21:R23"/>
    <mergeCell ref="S21:S23"/>
    <mergeCell ref="T21:T23"/>
    <mergeCell ref="U21:U23"/>
    <mergeCell ref="V21:V23"/>
    <mergeCell ref="A80:M80"/>
    <mergeCell ref="O29:O31"/>
    <mergeCell ref="O25:O27"/>
    <mergeCell ref="O21:O23"/>
    <mergeCell ref="O32:O34"/>
    <mergeCell ref="A131:M131"/>
    <mergeCell ref="A117:M117"/>
    <mergeCell ref="A111:M111"/>
    <mergeCell ref="A105:M105"/>
    <mergeCell ref="A99:M99"/>
    <mergeCell ref="A124:M124"/>
    <mergeCell ref="A93:M93"/>
    <mergeCell ref="A87:M87"/>
    <mergeCell ref="A36:M36"/>
    <mergeCell ref="A66:M66"/>
    <mergeCell ref="A60:M60"/>
    <mergeCell ref="A54:M54"/>
    <mergeCell ref="A48:M48"/>
    <mergeCell ref="A42:M42"/>
    <mergeCell ref="A73:M73"/>
    <mergeCell ref="A1:M1"/>
    <mergeCell ref="A8:M8"/>
    <mergeCell ref="A14:M14"/>
    <mergeCell ref="A20:M20"/>
    <mergeCell ref="A26:M26"/>
  </mergeCells>
  <pageMargins left="0.31496062992125984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2023-04-04T06:08:16Z</dcterms:modified>
</cp:coreProperties>
</file>